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340" windowHeight="88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<sst xmlns="http://schemas.openxmlformats.org/spreadsheetml/2006/main" count="200" uniqueCount="144">
  <si>
    <t>№</t>
  </si>
  <si>
    <t>ДАТА</t>
  </si>
  <si>
    <t>Наименование</t>
  </si>
  <si>
    <t>№ п/ст, РП, ТП</t>
  </si>
  <si>
    <t>Наименование поврежденной линии,</t>
  </si>
  <si>
    <t xml:space="preserve"> оборудования</t>
  </si>
  <si>
    <t>6-10 кВ</t>
  </si>
  <si>
    <t>время</t>
  </si>
  <si>
    <t>Дефект</t>
  </si>
  <si>
    <t>Устранение повреждения</t>
  </si>
  <si>
    <t xml:space="preserve"> Откл.</t>
  </si>
  <si>
    <t>вкл</t>
  </si>
  <si>
    <t>дата</t>
  </si>
  <si>
    <t>Прод-ть</t>
  </si>
  <si>
    <t>4 КВАРТАЛ 2010 года</t>
  </si>
  <si>
    <t>среднее по НОКЭ</t>
  </si>
  <si>
    <t>среднее по СФ</t>
  </si>
  <si>
    <t>среднее по БФ</t>
  </si>
  <si>
    <t>среднее по ВФ</t>
  </si>
  <si>
    <t>среднее по ЧФ</t>
  </si>
  <si>
    <t>среднее по НО</t>
  </si>
  <si>
    <t>ток</t>
  </si>
  <si>
    <t>напряжение</t>
  </si>
  <si>
    <t>недоотпуск</t>
  </si>
  <si>
    <t>ВЛ 10 кВ</t>
  </si>
  <si>
    <t>штормовой ветер</t>
  </si>
  <si>
    <t>РП – 2 откл. яч. 4 на ТП - 25</t>
  </si>
  <si>
    <t>РП – 5 откл. яч. 6 и яч. 7 на ТП - 109</t>
  </si>
  <si>
    <t>ПС "Мостищи" откл. МВ ф.42</t>
  </si>
  <si>
    <t>КЛ 10 кВ ТП - 492 - ТП - 670</t>
  </si>
  <si>
    <t>пробой изоляции</t>
  </si>
  <si>
    <t>ПС "Базовая" откл. МВ ф.43</t>
  </si>
  <si>
    <t>КЛ 6 кВ ПС "Базовая" - РП - 14, ф.43</t>
  </si>
  <si>
    <t>ПС "Базовая" откл. МВ ф.37</t>
  </si>
  <si>
    <t>КЛ 6 кВ ТП - 172 - ТП - 577</t>
  </si>
  <si>
    <t>ПС "Базовая" откл. МВ ф.40</t>
  </si>
  <si>
    <t>КЛ 6 кВ ПС "Базовая" - РП - 14, ф.40</t>
  </si>
  <si>
    <t>ПС «Прогресс» откл. Л - 14</t>
  </si>
  <si>
    <t>КЛ 10 кВ ТП - 153 - ТП - 100</t>
  </si>
  <si>
    <t>пробой изоляция</t>
  </si>
  <si>
    <t>ПС «Прогресс» откл. Л - 13</t>
  </si>
  <si>
    <t>не обнаружена</t>
  </si>
  <si>
    <t>ПС «Прогресс» откл. Л - 12</t>
  </si>
  <si>
    <t>ПС «Прогресс» откл. Л - 8</t>
  </si>
  <si>
    <t>ПС"Крестцы" откл. Л - 1</t>
  </si>
  <si>
    <t>КЛ - ВЛ 10 кВ</t>
  </si>
  <si>
    <t>ПС "Новгородская" "земля" на Т - 1, отключен МВ ф.05</t>
  </si>
  <si>
    <t>КЛ 10 кВ РП - 50 - ТП  - 84</t>
  </si>
  <si>
    <t>ПС "Пестово" откл. Л - 5</t>
  </si>
  <si>
    <t>ТП - 28 яч. на ТП - 27</t>
  </si>
  <si>
    <t>сгорел ПК</t>
  </si>
  <si>
    <t>ПС "Антоново" откл. ВВ ф.22</t>
  </si>
  <si>
    <t>РП - 38 откл. МВ на ТП - 492,ф.25</t>
  </si>
  <si>
    <t>ПС "Антоново" откл. МВ ф.01</t>
  </si>
  <si>
    <t>КЛ 6 кВ ПС "Базовая"  - ТП - 363,ф.37</t>
  </si>
  <si>
    <t>КЛ 6 кВ ПС "Антоново"  - ТП - 287,ф.22</t>
  </si>
  <si>
    <t>КЛ 6 кВ  ТП - 137 - ТП - 38</t>
  </si>
  <si>
    <t>ПС "Районная" откл. МВ ф.18</t>
  </si>
  <si>
    <t>ТП - 130 яч. на РП - 10 ф. 36</t>
  </si>
  <si>
    <t>повреждение оборудования</t>
  </si>
  <si>
    <t>ТП - 18</t>
  </si>
  <si>
    <t>повр. концев. воронки</t>
  </si>
  <si>
    <t>РП - 3 откл. МВ на ТП - 473</t>
  </si>
  <si>
    <t>КЛ 6 кВ ТП - 240 - ТП - 69</t>
  </si>
  <si>
    <t>ПС "Районная" отключен  МВ ф.08</t>
  </si>
  <si>
    <t>КЛ 6 кВ ПС "Районная" - ТП - 348, ф.08</t>
  </si>
  <si>
    <t>ПС "Валдай" откл. Л - 18</t>
  </si>
  <si>
    <t>КЛ 10 кВ ТП -2 - ТП - 53</t>
  </si>
  <si>
    <t>ПС "Базовая" откл. МВ ф.55</t>
  </si>
  <si>
    <t>КЛ 6 кВ ПС Базовая" - РП - 16, ф.55</t>
  </si>
  <si>
    <t>ПС "Окуловка" откл. Л - 6</t>
  </si>
  <si>
    <t>ПС "Окуловка" откл. Л -6</t>
  </si>
  <si>
    <t>КЛ 10 кВ ТП - 26 - ТП - 27</t>
  </si>
  <si>
    <t>пробой штыревого изол.</t>
  </si>
  <si>
    <t>ПС "Пестово" откл. Л - 3</t>
  </si>
  <si>
    <t>пожар в охр.зоне</t>
  </si>
  <si>
    <t>ПС "Хвойная" откл. Л - 2</t>
  </si>
  <si>
    <t>повр. опоры ДТП</t>
  </si>
  <si>
    <t>РП - 24 откл. МВ на ТП - 359</t>
  </si>
  <si>
    <t>КЛ 6 кВ ТП - 264 - ТП - 329</t>
  </si>
  <si>
    <t>КЛ 6 кВ ТП - 329 - ТП - 332</t>
  </si>
  <si>
    <t>ТП - 329</t>
  </si>
  <si>
    <t>РП - 30 откл. МВ на ТП - 565</t>
  </si>
  <si>
    <t>КЛ - ВЛ 6 кВ п/п4 - ТП - 565</t>
  </si>
  <si>
    <t>ТП - 412</t>
  </si>
  <si>
    <t>ПС "Базовая" откл. МВ 38</t>
  </si>
  <si>
    <t>ПС "Мостищи" откл. ф.25</t>
  </si>
  <si>
    <t>КЛ 10 кВ РП - 38  - п/п 42</t>
  </si>
  <si>
    <t>РП - 5 откл. МВ на ТП - 524</t>
  </si>
  <si>
    <t>КЛ 10 кВ РП - 5 - ТП - 524</t>
  </si>
  <si>
    <t>РП - 1 отключили МВ на РП - 44</t>
  </si>
  <si>
    <t>КЛ 10 кВ ТП - 68 - ТП - 36</t>
  </si>
  <si>
    <t>ТП – 47 откл. МВ на ТП - 7</t>
  </si>
  <si>
    <t>КЛ 10 кВ ТП - 7 - ТП - 47</t>
  </si>
  <si>
    <t>РП - 26 откл. МВ на ТП - 514</t>
  </si>
  <si>
    <t>КЛ 6 кВ ТП - 475 - ТП - 651</t>
  </si>
  <si>
    <t>ПС "Чудово" откл. Л - 5</t>
  </si>
  <si>
    <t>ВЛ 10 кВ  ТП - 47 - ТП - 27</t>
  </si>
  <si>
    <t>пробой прох. Изолятора</t>
  </si>
  <si>
    <t>ПС "Антоново" откл. МВ ф.14</t>
  </si>
  <si>
    <t>КЛ 6 кВ ПС "Антоново"  - РП - 2, ф.14</t>
  </si>
  <si>
    <t>КЛ 6 кВ РП - 24 - ТП - 431</t>
  </si>
  <si>
    <t>КЛ 6 кВ ТП - 78 - ТП - 238</t>
  </si>
  <si>
    <t>ПС "Мостищи" откл. МВ ф.03</t>
  </si>
  <si>
    <t xml:space="preserve">ТП - 493 каб. выход на ВЛ </t>
  </si>
  <si>
    <t>ПС "Батецкая" откл. ф.03</t>
  </si>
  <si>
    <t>каб. вых. от кТП - 4 на ВЛ 10 кВ</t>
  </si>
  <si>
    <t>обрыв провода</t>
  </si>
  <si>
    <t>РП - 44 откл. ВВ на ТП - 477</t>
  </si>
  <si>
    <t>ПС "Западная" откл. МВ ф.31</t>
  </si>
  <si>
    <t>РП - 21 яч. на ТП - 592, ТП - 459</t>
  </si>
  <si>
    <t>течь кровли</t>
  </si>
  <si>
    <t>КЛ 6 кВ ТП - 354 - ТП - 265</t>
  </si>
  <si>
    <t>ПС "Вишерская" откл. Л - 6</t>
  </si>
  <si>
    <t>ВЛ 10 кВ ТП - 1 - ТП - 29</t>
  </si>
  <si>
    <t>повреждение подвесного изолятора</t>
  </si>
  <si>
    <t>ПС "Русса" откл. МВ ф.20</t>
  </si>
  <si>
    <t>ВЛ 10 кВ ТП - 19</t>
  </si>
  <si>
    <t>проб. проходн. изол.</t>
  </si>
  <si>
    <t>КЛ 6 кВ ТП - 93 - ТП - 477</t>
  </si>
  <si>
    <t>ПС "Районная" откл. МВ ф.08</t>
  </si>
  <si>
    <t>КЛ 6 кВ ПС "Районная" - ТП - 348,ф.08</t>
  </si>
  <si>
    <t>ПС «Районная» откл. МВ ф. 22</t>
  </si>
  <si>
    <t>ПС «Районная»  - РП – 8,ф. 22</t>
  </si>
  <si>
    <t>ПС «Русса» отключили Л - 2</t>
  </si>
  <si>
    <t>РП – 1 откл. МВ Л - 12</t>
  </si>
  <si>
    <t>ВЛ 10 кВ РП - 1 - ТП - 156</t>
  </si>
  <si>
    <t>упало дерево</t>
  </si>
  <si>
    <t>ТП - 67 откл. ВВ на ТП - 32</t>
  </si>
  <si>
    <t>ПС «Валдай» откл. Л - 18</t>
  </si>
  <si>
    <t>КЛ 10 кВ ТП - 23- л/р 4</t>
  </si>
  <si>
    <t>КЛ 10 кВ ТП - 36 - ТП - 39</t>
  </si>
  <si>
    <t>прбой изоляции</t>
  </si>
  <si>
    <t>РП - 1 откл. МВ на РП - 2, ф.01</t>
  </si>
  <si>
    <t>КЛ 6 кВ РП - 1 - РП - 2 ,ф.01</t>
  </si>
  <si>
    <t>ТП - 404 откл. МВ на ТП - 471</t>
  </si>
  <si>
    <t>КЛ 6 кВ ТП - 56 - ТП - 52</t>
  </si>
  <si>
    <t>Оперативная информация по отключениям в сетях 6/10 кВ за I  квартал 2014 года.</t>
  </si>
  <si>
    <t>Великий Новгород I квартал 2014 года.</t>
  </si>
  <si>
    <t>ЧУДОВСКИЙ ФИЛИАЛ I квартал 2014 года</t>
  </si>
  <si>
    <t>ОКУЛОВСКИЙ ФИЛИАЛ  I квартал 2014 года</t>
  </si>
  <si>
    <t>ВАЛДАЙСКИЙ ФИЛИАЛ I квартал 2014 года.</t>
  </si>
  <si>
    <t>БОРОВИЧСКИЙ ФИЛИАЛ I квартал 2014 года.</t>
  </si>
  <si>
    <t>СТАРОРУССКИЙ ФИЛИАЛ I квартал 2014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</si>
</sst>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;@"/>
    <numFmt numFmtId="169" formatCode="dd/mm/yy\ h:mm;@"/>
    <numFmt numFmtId="170" formatCode="[$-FC19]d\ mmmm\ yyyy\ &quot;г.&quot;"/>
    <numFmt numFmtId="171" formatCode="[h]:mm:ss;@"/>
    <numFmt numFmtId="172" formatCode="mmm/yyyy"/>
    <numFmt numFmtId="173" formatCode="h:mm:ss;@"/>
    <numFmt numFmtId="174" formatCode="0.00;[Red]0.00"/>
  </numFmts>
  <fonts count="48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69" fontId="0" fillId="0" borderId="0" xfId="0" applyNumberFormat="1" applyAlignment="1">
      <alignment/>
    </xf>
    <xf numFmtId="169" fontId="1" fillId="0" borderId="13" xfId="0" applyNumberFormat="1" applyFont="1" applyBorder="1" applyAlignment="1">
      <alignment vertical="top" wrapText="1"/>
    </xf>
    <xf numFmtId="0" fontId="0" fillId="0" borderId="15" xfId="0" applyBorder="1" applyAlignment="1">
      <alignment/>
    </xf>
    <xf numFmtId="169" fontId="0" fillId="0" borderId="15" xfId="0" applyNumberFormat="1" applyBorder="1" applyAlignment="1">
      <alignment/>
    </xf>
    <xf numFmtId="171" fontId="0" fillId="0" borderId="15" xfId="0" applyNumberFormat="1" applyBorder="1" applyAlignment="1">
      <alignment/>
    </xf>
    <xf numFmtId="0" fontId="2" fillId="0" borderId="15" xfId="0" applyFont="1" applyBorder="1" applyAlignment="1">
      <alignment/>
    </xf>
    <xf numFmtId="169" fontId="2" fillId="0" borderId="15" xfId="0" applyNumberFormat="1" applyFont="1" applyBorder="1" applyAlignment="1">
      <alignment/>
    </xf>
    <xf numFmtId="171" fontId="2" fillId="0" borderId="15" xfId="0" applyNumberFormat="1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wrapText="1"/>
    </xf>
    <xf numFmtId="0" fontId="0" fillId="0" borderId="16" xfId="0" applyBorder="1" applyAlignment="1">
      <alignment/>
    </xf>
    <xf numFmtId="169" fontId="0" fillId="0" borderId="16" xfId="0" applyNumberFormat="1" applyBorder="1" applyAlignment="1">
      <alignment/>
    </xf>
    <xf numFmtId="168" fontId="2" fillId="0" borderId="15" xfId="0" applyNumberFormat="1" applyFont="1" applyBorder="1" applyAlignment="1">
      <alignment/>
    </xf>
    <xf numFmtId="0" fontId="2" fillId="0" borderId="17" xfId="0" applyFont="1" applyBorder="1" applyAlignment="1">
      <alignment/>
    </xf>
    <xf numFmtId="14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168" fontId="0" fillId="0" borderId="15" xfId="0" applyNumberFormat="1" applyFont="1" applyBorder="1" applyAlignment="1">
      <alignment/>
    </xf>
    <xf numFmtId="169" fontId="0" fillId="0" borderId="15" xfId="0" applyNumberFormat="1" applyFont="1" applyBorder="1" applyAlignment="1">
      <alignment/>
    </xf>
    <xf numFmtId="171" fontId="0" fillId="0" borderId="15" xfId="0" applyNumberFormat="1" applyFont="1" applyBorder="1" applyAlignment="1">
      <alignment/>
    </xf>
    <xf numFmtId="169" fontId="0" fillId="0" borderId="15" xfId="0" applyNumberFormat="1" applyFont="1" applyBorder="1" applyAlignment="1">
      <alignment horizontal="right"/>
    </xf>
    <xf numFmtId="14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6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center"/>
    </xf>
    <xf numFmtId="22" fontId="0" fillId="0" borderId="15" xfId="0" applyNumberFormat="1" applyFont="1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22" fontId="0" fillId="0" borderId="19" xfId="0" applyNumberFormat="1" applyFont="1" applyBorder="1" applyAlignment="1">
      <alignment horizontal="center"/>
    </xf>
    <xf numFmtId="171" fontId="0" fillId="0" borderId="17" xfId="0" applyNumberFormat="1" applyFont="1" applyBorder="1" applyAlignment="1">
      <alignment/>
    </xf>
    <xf numFmtId="22" fontId="4" fillId="0" borderId="15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9" xfId="0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9" fontId="1" fillId="0" borderId="0" xfId="0" applyNumberFormat="1" applyFont="1" applyBorder="1" applyAlignment="1">
      <alignment vertical="top" wrapText="1"/>
    </xf>
    <xf numFmtId="14" fontId="0" fillId="0" borderId="18" xfId="0" applyNumberFormat="1" applyFont="1" applyBorder="1" applyAlignment="1">
      <alignment horizontal="center"/>
    </xf>
    <xf numFmtId="14" fontId="1" fillId="0" borderId="19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7" xfId="0" applyFont="1" applyBorder="1" applyAlignment="1">
      <alignment/>
    </xf>
    <xf numFmtId="0" fontId="1" fillId="0" borderId="16" xfId="0" applyFont="1" applyBorder="1" applyAlignment="1">
      <alignment/>
    </xf>
    <xf numFmtId="169" fontId="0" fillId="0" borderId="21" xfId="0" applyNumberFormat="1" applyBorder="1" applyAlignment="1">
      <alignment/>
    </xf>
    <xf numFmtId="2" fontId="0" fillId="0" borderId="0" xfId="0" applyNumberFormat="1" applyAlignment="1">
      <alignment/>
    </xf>
    <xf numFmtId="2" fontId="5" fillId="0" borderId="15" xfId="0" applyNumberFormat="1" applyFont="1" applyBorder="1" applyAlignment="1">
      <alignment horizontal="center" vertical="top" wrapText="1"/>
    </xf>
    <xf numFmtId="2" fontId="0" fillId="0" borderId="15" xfId="0" applyNumberForma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2" fontId="0" fillId="0" borderId="17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22" fontId="0" fillId="0" borderId="18" xfId="0" applyNumberFormat="1" applyFont="1" applyBorder="1" applyAlignment="1">
      <alignment horizontal="center"/>
    </xf>
    <xf numFmtId="171" fontId="4" fillId="0" borderId="15" xfId="0" applyNumberFormat="1" applyFont="1" applyBorder="1" applyAlignment="1">
      <alignment/>
    </xf>
    <xf numFmtId="169" fontId="4" fillId="0" borderId="15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22" fontId="8" fillId="0" borderId="18" xfId="0" applyNumberFormat="1" applyFont="1" applyBorder="1" applyAlignment="1">
      <alignment horizontal="center"/>
    </xf>
    <xf numFmtId="22" fontId="8" fillId="0" borderId="19" xfId="0" applyNumberFormat="1" applyFont="1" applyBorder="1" applyAlignment="1">
      <alignment horizontal="center"/>
    </xf>
    <xf numFmtId="22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14" fontId="0" fillId="0" borderId="19" xfId="0" applyNumberFormat="1" applyFont="1" applyBorder="1" applyAlignment="1">
      <alignment/>
    </xf>
    <xf numFmtId="169" fontId="0" fillId="0" borderId="17" xfId="0" applyNumberFormat="1" applyFont="1" applyBorder="1" applyAlignment="1">
      <alignment horizontal="right"/>
    </xf>
    <xf numFmtId="0" fontId="1" fillId="0" borderId="22" xfId="0" applyFont="1" applyBorder="1" applyAlignment="1">
      <alignment/>
    </xf>
    <xf numFmtId="169" fontId="0" fillId="0" borderId="19" xfId="0" applyNumberFormat="1" applyFont="1" applyBorder="1" applyAlignment="1">
      <alignment horizontal="right"/>
    </xf>
    <xf numFmtId="169" fontId="0" fillId="0" borderId="17" xfId="0" applyNumberFormat="1" applyFont="1" applyBorder="1" applyAlignment="1">
      <alignment/>
    </xf>
    <xf numFmtId="0" fontId="8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169" fontId="0" fillId="0" borderId="15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/>
    </xf>
    <xf numFmtId="0" fontId="8" fillId="0" borderId="16" xfId="0" applyFont="1" applyBorder="1" applyAlignment="1">
      <alignment horizontal="left" wrapText="1"/>
    </xf>
    <xf numFmtId="0" fontId="8" fillId="0" borderId="19" xfId="0" applyFont="1" applyBorder="1" applyAlignment="1">
      <alignment horizontal="left"/>
    </xf>
    <xf numFmtId="0" fontId="1" fillId="0" borderId="15" xfId="0" applyFont="1" applyBorder="1" applyAlignment="1">
      <alignment horizontal="left" wrapText="1"/>
    </xf>
    <xf numFmtId="0" fontId="8" fillId="0" borderId="23" xfId="0" applyFont="1" applyBorder="1" applyAlignment="1">
      <alignment horizontal="left" wrapText="1"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16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14" fontId="12" fillId="0" borderId="19" xfId="0" applyNumberFormat="1" applyFont="1" applyBorder="1" applyAlignment="1">
      <alignment/>
    </xf>
    <xf numFmtId="169" fontId="12" fillId="0" borderId="17" xfId="0" applyNumberFormat="1" applyFont="1" applyBorder="1" applyAlignment="1">
      <alignment/>
    </xf>
    <xf numFmtId="169" fontId="12" fillId="0" borderId="15" xfId="0" applyNumberFormat="1" applyFont="1" applyBorder="1" applyAlignment="1">
      <alignment/>
    </xf>
    <xf numFmtId="14" fontId="12" fillId="0" borderId="20" xfId="0" applyNumberFormat="1" applyFont="1" applyBorder="1" applyAlignment="1">
      <alignment/>
    </xf>
    <xf numFmtId="169" fontId="12" fillId="0" borderId="22" xfId="0" applyNumberFormat="1" applyFont="1" applyBorder="1" applyAlignment="1">
      <alignment horizontal="right"/>
    </xf>
    <xf numFmtId="169" fontId="12" fillId="0" borderId="16" xfId="0" applyNumberFormat="1" applyFont="1" applyBorder="1" applyAlignment="1">
      <alignment/>
    </xf>
    <xf numFmtId="14" fontId="12" fillId="0" borderId="15" xfId="0" applyNumberFormat="1" applyFont="1" applyBorder="1" applyAlignment="1">
      <alignment/>
    </xf>
    <xf numFmtId="0" fontId="1" fillId="0" borderId="23" xfId="0" applyFont="1" applyBorder="1" applyAlignment="1">
      <alignment/>
    </xf>
    <xf numFmtId="22" fontId="13" fillId="0" borderId="18" xfId="0" applyNumberFormat="1" applyFont="1" applyBorder="1" applyAlignment="1">
      <alignment horizontal="center"/>
    </xf>
    <xf numFmtId="22" fontId="13" fillId="0" borderId="19" xfId="0" applyNumberFormat="1" applyFont="1" applyBorder="1" applyAlignment="1">
      <alignment horizontal="center"/>
    </xf>
    <xf numFmtId="169" fontId="13" fillId="0" borderId="15" xfId="0" applyNumberFormat="1" applyFont="1" applyBorder="1" applyAlignment="1">
      <alignment/>
    </xf>
    <xf numFmtId="0" fontId="1" fillId="0" borderId="23" xfId="0" applyFont="1" applyBorder="1" applyAlignment="1">
      <alignment horizontal="center" wrapText="1"/>
    </xf>
    <xf numFmtId="0" fontId="8" fillId="0" borderId="26" xfId="0" applyFont="1" applyBorder="1" applyAlignment="1">
      <alignment horizontal="left"/>
    </xf>
    <xf numFmtId="0" fontId="1" fillId="0" borderId="16" xfId="0" applyFont="1" applyBorder="1" applyAlignment="1">
      <alignment horizontal="left" wrapText="1"/>
    </xf>
    <xf numFmtId="0" fontId="1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wrapText="1"/>
    </xf>
    <xf numFmtId="0" fontId="1" fillId="0" borderId="19" xfId="0" applyFont="1" applyBorder="1" applyAlignment="1">
      <alignment horizontal="left" wrapText="1"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 wrapText="1"/>
    </xf>
    <xf numFmtId="0" fontId="8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1" fillId="0" borderId="2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8" fillId="0" borderId="19" xfId="0" applyFont="1" applyBorder="1" applyAlignment="1">
      <alignment horizontal="center"/>
    </xf>
    <xf numFmtId="174" fontId="0" fillId="0" borderId="15" xfId="0" applyNumberFormat="1" applyFont="1" applyBorder="1" applyAlignment="1">
      <alignment/>
    </xf>
    <xf numFmtId="22" fontId="12" fillId="0" borderId="15" xfId="0" applyNumberFormat="1" applyFont="1" applyBorder="1" applyAlignment="1">
      <alignment horizontal="center"/>
    </xf>
    <xf numFmtId="0" fontId="0" fillId="0" borderId="15" xfId="0" applyFont="1" applyFill="1" applyBorder="1" applyAlignment="1">
      <alignment/>
    </xf>
    <xf numFmtId="14" fontId="0" fillId="0" borderId="19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22" fontId="0" fillId="0" borderId="18" xfId="0" applyNumberFormat="1" applyFont="1" applyFill="1" applyBorder="1" applyAlignment="1">
      <alignment horizontal="center"/>
    </xf>
    <xf numFmtId="22" fontId="0" fillId="0" borderId="19" xfId="0" applyNumberFormat="1" applyFont="1" applyFill="1" applyBorder="1" applyAlignment="1">
      <alignment horizontal="center"/>
    </xf>
    <xf numFmtId="22" fontId="0" fillId="0" borderId="17" xfId="0" applyNumberFormat="1" applyFont="1" applyFill="1" applyBorder="1" applyAlignment="1">
      <alignment horizontal="center"/>
    </xf>
    <xf numFmtId="171" fontId="0" fillId="0" borderId="15" xfId="0" applyNumberFormat="1" applyFill="1" applyBorder="1" applyAlignment="1">
      <alignment/>
    </xf>
    <xf numFmtId="169" fontId="0" fillId="0" borderId="15" xfId="0" applyNumberFormat="1" applyFill="1" applyBorder="1" applyAlignment="1">
      <alignment/>
    </xf>
    <xf numFmtId="2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ont="1" applyFill="1" applyAlignment="1">
      <alignment/>
    </xf>
    <xf numFmtId="0" fontId="4" fillId="0" borderId="15" xfId="0" applyFont="1" applyFill="1" applyBorder="1" applyAlignment="1">
      <alignment/>
    </xf>
    <xf numFmtId="14" fontId="4" fillId="0" borderId="19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 horizontal="left" wrapText="1"/>
    </xf>
    <xf numFmtId="22" fontId="4" fillId="0" borderId="18" xfId="0" applyNumberFormat="1" applyFont="1" applyFill="1" applyBorder="1" applyAlignment="1">
      <alignment horizontal="center"/>
    </xf>
    <xf numFmtId="22" fontId="4" fillId="0" borderId="15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8" fillId="0" borderId="23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left" vertical="center" wrapText="1"/>
    </xf>
    <xf numFmtId="22" fontId="0" fillId="0" borderId="19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shrinkToFit="1"/>
    </xf>
    <xf numFmtId="0" fontId="8" fillId="0" borderId="15" xfId="0" applyFont="1" applyFill="1" applyBorder="1" applyAlignment="1">
      <alignment horizontal="left" wrapText="1"/>
    </xf>
    <xf numFmtId="0" fontId="8" fillId="0" borderId="27" xfId="0" applyFont="1" applyBorder="1" applyAlignment="1">
      <alignment horizontal="center" wrapText="1"/>
    </xf>
    <xf numFmtId="0" fontId="1" fillId="0" borderId="27" xfId="0" applyFont="1" applyBorder="1" applyAlignment="1">
      <alignment horizontal="left" wrapText="1"/>
    </xf>
    <xf numFmtId="0" fontId="1" fillId="0" borderId="18" xfId="0" applyFont="1" applyBorder="1" applyAlignment="1">
      <alignment horizontal="center" wrapText="1"/>
    </xf>
    <xf numFmtId="0" fontId="1" fillId="0" borderId="17" xfId="0" applyFont="1" applyBorder="1" applyAlignment="1">
      <alignment horizontal="left" vertical="top" wrapText="1"/>
    </xf>
    <xf numFmtId="14" fontId="12" fillId="0" borderId="19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wrapText="1"/>
    </xf>
    <xf numFmtId="0" fontId="1" fillId="0" borderId="20" xfId="0" applyFont="1" applyBorder="1" applyAlignment="1">
      <alignment horizontal="left" wrapText="1"/>
    </xf>
    <xf numFmtId="0" fontId="1" fillId="0" borderId="19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9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3" xfId="0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2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168" fontId="1" fillId="0" borderId="29" xfId="0" applyNumberFormat="1" applyFont="1" applyBorder="1" applyAlignment="1">
      <alignment horizontal="center" vertical="top" wrapText="1"/>
    </xf>
    <xf numFmtId="168" fontId="1" fillId="0" borderId="12" xfId="0" applyNumberFormat="1" applyFont="1" applyBorder="1" applyAlignment="1">
      <alignment horizontal="center" vertical="top" wrapText="1"/>
    </xf>
    <xf numFmtId="168" fontId="1" fillId="0" borderId="31" xfId="0" applyNumberFormat="1" applyFont="1" applyBorder="1" applyAlignment="1">
      <alignment horizontal="center" vertical="top" wrapText="1"/>
    </xf>
    <xf numFmtId="168" fontId="1" fillId="0" borderId="3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29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1" fillId="0" borderId="35" xfId="0" applyFont="1" applyBorder="1" applyAlignment="1">
      <alignment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U181"/>
  <sheetViews>
    <sheetView tabSelected="1" zoomScale="75" zoomScaleNormal="75" zoomScalePageLayoutView="0" workbookViewId="0" topLeftCell="A1">
      <selection activeCell="G47" sqref="G47"/>
    </sheetView>
  </sheetViews>
  <sheetFormatPr defaultColWidth="9.00390625" defaultRowHeight="12.75"/>
  <cols>
    <col min="2" max="2" width="13.125" style="0" bestFit="1" customWidth="1"/>
    <col min="3" max="3" width="39.625" style="0" customWidth="1"/>
    <col min="4" max="4" width="32.875" style="0" customWidth="1"/>
    <col min="5" max="5" width="16.875" style="6" customWidth="1"/>
    <col min="6" max="6" width="20.00390625" style="6" bestFit="1" customWidth="1"/>
    <col min="7" max="7" width="26.50390625" style="0" bestFit="1" customWidth="1"/>
    <col min="8" max="8" width="17.50390625" style="6" bestFit="1" customWidth="1"/>
    <col min="9" max="9" width="15.125" style="6" bestFit="1" customWidth="1"/>
    <col min="10" max="10" width="15.00390625" style="0" customWidth="1"/>
    <col min="11" max="11" width="9.125" style="63" customWidth="1"/>
    <col min="12" max="12" width="8.50390625" style="0" customWidth="1"/>
    <col min="13" max="13" width="15.625" style="0" customWidth="1"/>
    <col min="14" max="14" width="13.625" style="0" bestFit="1" customWidth="1"/>
  </cols>
  <sheetData>
    <row r="2" ht="13.5" thickBot="1"/>
    <row r="3" spans="1:15" ht="12.75" customHeight="1">
      <c r="A3" s="201"/>
      <c r="B3" s="202"/>
      <c r="C3" s="199" t="s">
        <v>137</v>
      </c>
      <c r="D3" s="199"/>
      <c r="E3" s="199"/>
      <c r="F3" s="199"/>
      <c r="G3" s="199"/>
      <c r="H3" s="199"/>
      <c r="I3" s="199"/>
      <c r="J3" s="190"/>
      <c r="K3" s="193" t="s">
        <v>7</v>
      </c>
      <c r="L3" s="190" t="s">
        <v>21</v>
      </c>
      <c r="M3" s="190" t="s">
        <v>22</v>
      </c>
      <c r="N3" s="184" t="s">
        <v>23</v>
      </c>
      <c r="O3" s="185"/>
    </row>
    <row r="4" spans="1:15" ht="13.5" thickBot="1">
      <c r="A4" s="203"/>
      <c r="B4" s="204"/>
      <c r="C4" s="200"/>
      <c r="D4" s="200"/>
      <c r="E4" s="200"/>
      <c r="F4" s="200"/>
      <c r="G4" s="200"/>
      <c r="H4" s="200"/>
      <c r="I4" s="200"/>
      <c r="J4" s="191"/>
      <c r="K4" s="194"/>
      <c r="L4" s="191"/>
      <c r="M4" s="191"/>
      <c r="N4" s="186"/>
      <c r="O4" s="187"/>
    </row>
    <row r="5" spans="3:15" ht="13.5" thickBot="1">
      <c r="C5" s="43"/>
      <c r="I5" s="62"/>
      <c r="J5" s="191"/>
      <c r="K5" s="194"/>
      <c r="L5" s="191"/>
      <c r="M5" s="191"/>
      <c r="N5" s="186"/>
      <c r="O5" s="187"/>
    </row>
    <row r="6" spans="1:15" ht="30.75">
      <c r="A6" s="1"/>
      <c r="B6" s="5"/>
      <c r="C6" s="15" t="s">
        <v>2</v>
      </c>
      <c r="D6" s="3" t="s">
        <v>4</v>
      </c>
      <c r="E6" s="209" t="s">
        <v>7</v>
      </c>
      <c r="F6" s="210"/>
      <c r="G6" s="213" t="s">
        <v>8</v>
      </c>
      <c r="H6" s="216" t="s">
        <v>9</v>
      </c>
      <c r="I6" s="217"/>
      <c r="J6" s="191"/>
      <c r="K6" s="194"/>
      <c r="L6" s="191"/>
      <c r="M6" s="191"/>
      <c r="N6" s="186"/>
      <c r="O6" s="187"/>
    </row>
    <row r="7" spans="1:66" ht="15.75" thickBot="1">
      <c r="A7" s="2"/>
      <c r="B7" s="14"/>
      <c r="C7" s="205" t="s">
        <v>3</v>
      </c>
      <c r="D7" s="4" t="s">
        <v>5</v>
      </c>
      <c r="E7" s="211"/>
      <c r="F7" s="212"/>
      <c r="G7" s="214"/>
      <c r="H7" s="218"/>
      <c r="I7" s="219"/>
      <c r="J7" s="191"/>
      <c r="K7" s="194"/>
      <c r="L7" s="191"/>
      <c r="M7" s="191"/>
      <c r="N7" s="186"/>
      <c r="O7" s="187"/>
      <c r="Q7" s="44"/>
      <c r="R7" s="44"/>
      <c r="S7" s="44"/>
      <c r="T7" s="44"/>
      <c r="U7" s="44"/>
      <c r="V7" s="44"/>
      <c r="W7" s="44"/>
      <c r="X7" s="44"/>
      <c r="Y7" s="44"/>
      <c r="Z7" s="44"/>
      <c r="BL7" s="44"/>
      <c r="BM7" s="44"/>
      <c r="BN7" s="44"/>
    </row>
    <row r="8" spans="1:125" ht="15.75" thickBot="1">
      <c r="A8" s="2" t="s">
        <v>0</v>
      </c>
      <c r="B8" s="14" t="s">
        <v>1</v>
      </c>
      <c r="C8" s="206"/>
      <c r="D8" s="4" t="s">
        <v>6</v>
      </c>
      <c r="E8" s="7" t="s">
        <v>10</v>
      </c>
      <c r="F8" s="7" t="s">
        <v>11</v>
      </c>
      <c r="G8" s="215"/>
      <c r="H8" s="7" t="s">
        <v>12</v>
      </c>
      <c r="I8" s="52" t="s">
        <v>13</v>
      </c>
      <c r="J8" s="192"/>
      <c r="K8" s="195"/>
      <c r="L8" s="192"/>
      <c r="M8" s="192"/>
      <c r="N8" s="188"/>
      <c r="O8" s="189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</row>
    <row r="9" spans="1:125" s="207" customFormat="1" ht="15">
      <c r="A9" s="207" t="s">
        <v>14</v>
      </c>
      <c r="J9" s="206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  <c r="CA9" s="208"/>
      <c r="CB9" s="208"/>
      <c r="CC9" s="208"/>
      <c r="CD9" s="208"/>
      <c r="CE9" s="208"/>
      <c r="CF9" s="208"/>
      <c r="CG9" s="208"/>
      <c r="CH9" s="208"/>
      <c r="CI9" s="208"/>
      <c r="CJ9" s="208"/>
      <c r="CK9" s="208"/>
      <c r="CL9" s="208"/>
      <c r="CM9" s="208"/>
      <c r="CN9" s="208"/>
      <c r="CO9" s="208"/>
      <c r="CP9" s="208"/>
      <c r="CQ9" s="208"/>
      <c r="CR9" s="208"/>
      <c r="CS9" s="208"/>
      <c r="CT9" s="208"/>
      <c r="CU9" s="208"/>
      <c r="CV9" s="208"/>
      <c r="CW9" s="208"/>
      <c r="CX9" s="208"/>
      <c r="CY9" s="208"/>
      <c r="CZ9" s="208"/>
      <c r="DA9" s="208"/>
      <c r="DB9" s="208"/>
      <c r="DC9" s="208"/>
      <c r="DD9" s="208"/>
      <c r="DE9" s="208"/>
      <c r="DF9" s="208"/>
      <c r="DG9" s="208"/>
      <c r="DH9" s="208"/>
      <c r="DI9" s="208"/>
      <c r="DJ9" s="208"/>
      <c r="DK9" s="208"/>
      <c r="DL9" s="208"/>
      <c r="DM9" s="208"/>
      <c r="DN9" s="208"/>
      <c r="DO9" s="208"/>
      <c r="DP9" s="208"/>
      <c r="DQ9" s="208"/>
      <c r="DR9" s="206"/>
      <c r="DS9" s="206"/>
      <c r="DT9" s="206"/>
      <c r="DU9" s="206"/>
    </row>
    <row r="10" spans="1:121" s="48" customFormat="1" ht="15">
      <c r="A10" s="220" t="s">
        <v>138</v>
      </c>
      <c r="B10" s="221"/>
      <c r="C10" s="222"/>
      <c r="D10" s="222"/>
      <c r="E10" s="221"/>
      <c r="F10" s="221"/>
      <c r="G10" s="221"/>
      <c r="H10" s="221"/>
      <c r="I10" s="223"/>
      <c r="K10" s="64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</row>
    <row r="11" spans="1:121" s="8" customFormat="1" ht="15">
      <c r="A11" s="8">
        <v>1</v>
      </c>
      <c r="B11" s="103">
        <v>41650</v>
      </c>
      <c r="C11" s="93" t="s">
        <v>28</v>
      </c>
      <c r="D11" s="69" t="s">
        <v>29</v>
      </c>
      <c r="E11" s="104">
        <v>41650.239583333336</v>
      </c>
      <c r="F11" s="105">
        <v>41650.274305555555</v>
      </c>
      <c r="G11" s="41" t="s">
        <v>30</v>
      </c>
      <c r="H11" s="113">
        <v>41652.6875</v>
      </c>
      <c r="I11" s="10">
        <f aca="true" t="shared" si="0" ref="I11:I23">H11-F11</f>
        <v>2.413194444445253</v>
      </c>
      <c r="J11" s="9">
        <f aca="true" t="shared" si="1" ref="J11:J19">F11-E11</f>
        <v>0.03472222221898846</v>
      </c>
      <c r="K11" s="65">
        <f aca="true" t="shared" si="2" ref="K11:K19">J11*24</f>
        <v>0.8333333332557231</v>
      </c>
      <c r="L11" s="8">
        <v>150</v>
      </c>
      <c r="M11" s="8">
        <v>6</v>
      </c>
      <c r="N11" s="65">
        <f aca="true" t="shared" si="3" ref="N11:N17">K11*L11*M11*0.95*1.73</f>
        <v>1232.624999885203</v>
      </c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</row>
    <row r="12" spans="1:121" s="8" customFormat="1" ht="30.75">
      <c r="A12" s="8">
        <v>2</v>
      </c>
      <c r="B12" s="103">
        <v>41650</v>
      </c>
      <c r="C12" s="16" t="s">
        <v>31</v>
      </c>
      <c r="D12" s="16" t="s">
        <v>32</v>
      </c>
      <c r="E12" s="104">
        <v>41650.46527777778</v>
      </c>
      <c r="F12" s="105">
        <v>41650.520833333336</v>
      </c>
      <c r="G12" s="41" t="s">
        <v>30</v>
      </c>
      <c r="H12" s="9">
        <v>41651.73055555556</v>
      </c>
      <c r="I12" s="10">
        <f t="shared" si="0"/>
        <v>1.2097222222218988</v>
      </c>
      <c r="J12" s="9">
        <f t="shared" si="1"/>
        <v>0.055555555554747116</v>
      </c>
      <c r="K12" s="65">
        <f t="shared" si="2"/>
        <v>1.3333333333139308</v>
      </c>
      <c r="N12" s="65">
        <f t="shared" si="3"/>
        <v>0</v>
      </c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</row>
    <row r="13" spans="1:121" s="8" customFormat="1" ht="15">
      <c r="A13" s="8">
        <v>3</v>
      </c>
      <c r="B13" s="103">
        <v>41650</v>
      </c>
      <c r="C13" s="16" t="s">
        <v>33</v>
      </c>
      <c r="D13" s="16" t="s">
        <v>34</v>
      </c>
      <c r="E13" s="104">
        <v>41650.46527777778</v>
      </c>
      <c r="F13" s="105">
        <v>41650.49791666667</v>
      </c>
      <c r="G13" s="41" t="s">
        <v>30</v>
      </c>
      <c r="H13" s="9">
        <v>41655.4375</v>
      </c>
      <c r="I13" s="10">
        <f t="shared" si="0"/>
        <v>4.939583333332848</v>
      </c>
      <c r="J13" s="9">
        <f t="shared" si="1"/>
        <v>0.032638888886140194</v>
      </c>
      <c r="K13" s="65">
        <f t="shared" si="2"/>
        <v>0.7833333332673647</v>
      </c>
      <c r="L13" s="8">
        <v>110</v>
      </c>
      <c r="M13" s="8">
        <v>6</v>
      </c>
      <c r="N13" s="65">
        <f t="shared" si="3"/>
        <v>849.6894999284431</v>
      </c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</row>
    <row r="14" spans="1:121" s="8" customFormat="1" ht="30.75">
      <c r="A14" s="8">
        <v>4</v>
      </c>
      <c r="B14" s="103">
        <v>41650</v>
      </c>
      <c r="C14" s="41" t="s">
        <v>35</v>
      </c>
      <c r="D14" s="16" t="s">
        <v>36</v>
      </c>
      <c r="E14" s="104">
        <v>41650.46527777778</v>
      </c>
      <c r="F14" s="105">
        <v>41650.529861111114</v>
      </c>
      <c r="G14" s="41" t="s">
        <v>30</v>
      </c>
      <c r="H14" s="9">
        <v>41651.73055555556</v>
      </c>
      <c r="I14" s="10">
        <f t="shared" si="0"/>
        <v>1.2006944444437977</v>
      </c>
      <c r="J14" s="9">
        <f t="shared" si="1"/>
        <v>0.06458333333284827</v>
      </c>
      <c r="K14" s="65">
        <f t="shared" si="2"/>
        <v>1.5499999999883585</v>
      </c>
      <c r="L14" s="8">
        <v>100</v>
      </c>
      <c r="M14" s="8">
        <v>6</v>
      </c>
      <c r="N14" s="65">
        <f t="shared" si="3"/>
        <v>1528.4549999885203</v>
      </c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</row>
    <row r="15" spans="1:121" s="8" customFormat="1" ht="30.75">
      <c r="A15" s="8">
        <v>5</v>
      </c>
      <c r="B15" s="103">
        <v>41652</v>
      </c>
      <c r="C15" s="16" t="s">
        <v>46</v>
      </c>
      <c r="D15" s="69" t="s">
        <v>47</v>
      </c>
      <c r="E15" s="104">
        <v>41652.78611111111</v>
      </c>
      <c r="F15" s="105">
        <v>41652.81805555556</v>
      </c>
      <c r="G15" s="16" t="s">
        <v>30</v>
      </c>
      <c r="H15" s="9">
        <v>41663.541666666664</v>
      </c>
      <c r="I15" s="10">
        <f t="shared" si="0"/>
        <v>10.723611111105129</v>
      </c>
      <c r="J15" s="9">
        <f t="shared" si="1"/>
        <v>0.031944444446708076</v>
      </c>
      <c r="K15" s="65">
        <f t="shared" si="2"/>
        <v>0.7666666667209938</v>
      </c>
      <c r="L15" s="8">
        <v>20</v>
      </c>
      <c r="M15" s="8">
        <v>10</v>
      </c>
      <c r="N15" s="65">
        <f t="shared" si="3"/>
        <v>252.00333335119066</v>
      </c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</row>
    <row r="16" spans="1:99" ht="15">
      <c r="A16" s="17">
        <v>6</v>
      </c>
      <c r="B16" s="106">
        <v>41655</v>
      </c>
      <c r="C16" s="16" t="s">
        <v>33</v>
      </c>
      <c r="D16" s="41" t="s">
        <v>54</v>
      </c>
      <c r="E16" s="107">
        <v>41655.4375</v>
      </c>
      <c r="F16" s="108">
        <v>41655.467361111114</v>
      </c>
      <c r="G16" s="16" t="s">
        <v>30</v>
      </c>
      <c r="H16" s="18">
        <v>41690.666666666664</v>
      </c>
      <c r="I16" s="10">
        <f t="shared" si="0"/>
        <v>35.19930555555038</v>
      </c>
      <c r="J16" s="9">
        <f t="shared" si="1"/>
        <v>0.029861111113859806</v>
      </c>
      <c r="K16" s="65">
        <f t="shared" si="2"/>
        <v>0.7166666667326353</v>
      </c>
      <c r="L16" s="8">
        <v>120</v>
      </c>
      <c r="M16" s="8">
        <v>6</v>
      </c>
      <c r="N16" s="65">
        <f t="shared" si="3"/>
        <v>848.0460000780621</v>
      </c>
      <c r="O16" s="8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</row>
    <row r="17" spans="1:63" ht="30.75">
      <c r="A17" s="8">
        <v>7</v>
      </c>
      <c r="B17" s="103">
        <v>41656</v>
      </c>
      <c r="C17" s="93" t="s">
        <v>51</v>
      </c>
      <c r="D17" s="69" t="s">
        <v>55</v>
      </c>
      <c r="E17" s="104">
        <v>41656.333333333336</v>
      </c>
      <c r="F17" s="105">
        <v>41656.364583333336</v>
      </c>
      <c r="G17" s="16" t="s">
        <v>30</v>
      </c>
      <c r="H17" s="9">
        <v>41688.416666666664</v>
      </c>
      <c r="I17" s="10">
        <f t="shared" si="0"/>
        <v>32.05208333332848</v>
      </c>
      <c r="J17" s="9">
        <f t="shared" si="1"/>
        <v>0.03125</v>
      </c>
      <c r="K17" s="65">
        <f t="shared" si="2"/>
        <v>0.75</v>
      </c>
      <c r="L17" s="8">
        <v>90</v>
      </c>
      <c r="M17" s="8">
        <v>6</v>
      </c>
      <c r="N17" s="65">
        <f t="shared" si="3"/>
        <v>665.6175</v>
      </c>
      <c r="O17" s="8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</row>
    <row r="18" spans="1:15" ht="15">
      <c r="A18" s="8">
        <v>8</v>
      </c>
      <c r="B18" s="103">
        <v>41659</v>
      </c>
      <c r="C18" s="93" t="s">
        <v>52</v>
      </c>
      <c r="D18" s="69" t="s">
        <v>29</v>
      </c>
      <c r="E18" s="104">
        <v>41659.322916666664</v>
      </c>
      <c r="F18" s="105">
        <v>41659.35763888889</v>
      </c>
      <c r="G18" s="16" t="s">
        <v>30</v>
      </c>
      <c r="H18" s="9">
        <v>41674.625</v>
      </c>
      <c r="I18" s="10">
        <f t="shared" si="0"/>
        <v>15.267361111109494</v>
      </c>
      <c r="J18" s="9">
        <f t="shared" si="1"/>
        <v>0.03472222222626442</v>
      </c>
      <c r="K18" s="65">
        <f t="shared" si="2"/>
        <v>0.8333333334303461</v>
      </c>
      <c r="L18" s="8">
        <v>10</v>
      </c>
      <c r="M18" s="8">
        <v>10</v>
      </c>
      <c r="N18" s="65">
        <f aca="true" t="shared" si="4" ref="N18:N23">K18*L18*M18*0.95*1.73</f>
        <v>136.95833334927738</v>
      </c>
      <c r="O18" s="8"/>
    </row>
    <row r="19" spans="1:15" ht="15">
      <c r="A19" s="8">
        <v>9</v>
      </c>
      <c r="B19" s="103">
        <v>41659</v>
      </c>
      <c r="C19" s="93" t="s">
        <v>53</v>
      </c>
      <c r="D19" s="93" t="s">
        <v>56</v>
      </c>
      <c r="E19" s="104">
        <v>41659.60763888889</v>
      </c>
      <c r="F19" s="105">
        <v>41659.62847222222</v>
      </c>
      <c r="G19" s="16" t="s">
        <v>30</v>
      </c>
      <c r="H19" s="9">
        <v>41683.479166666664</v>
      </c>
      <c r="I19" s="10">
        <f t="shared" si="0"/>
        <v>23.850694444445253</v>
      </c>
      <c r="J19" s="9">
        <f t="shared" si="1"/>
        <v>0.020833333328482695</v>
      </c>
      <c r="K19" s="65">
        <f t="shared" si="2"/>
        <v>0.4999999998835847</v>
      </c>
      <c r="L19" s="8">
        <v>150</v>
      </c>
      <c r="M19" s="8">
        <v>6</v>
      </c>
      <c r="N19" s="65">
        <f t="shared" si="4"/>
        <v>739.5749998278043</v>
      </c>
      <c r="O19" s="8"/>
    </row>
    <row r="20" spans="1:15" ht="30.75">
      <c r="A20" s="8">
        <v>10</v>
      </c>
      <c r="B20" s="109">
        <v>41659</v>
      </c>
      <c r="C20" s="110" t="s">
        <v>57</v>
      </c>
      <c r="D20" s="110" t="s">
        <v>58</v>
      </c>
      <c r="E20" s="104">
        <v>41659.60763888889</v>
      </c>
      <c r="F20" s="105">
        <v>41659.62847222222</v>
      </c>
      <c r="G20" s="16" t="s">
        <v>59</v>
      </c>
      <c r="H20" s="9">
        <v>41670.666666666664</v>
      </c>
      <c r="I20" s="10">
        <f t="shared" si="0"/>
        <v>11.038194444445253</v>
      </c>
      <c r="J20" s="9">
        <f>F20-E20</f>
        <v>0.020833333328482695</v>
      </c>
      <c r="K20" s="65">
        <f>J20*24</f>
        <v>0.4999999998835847</v>
      </c>
      <c r="L20" s="8">
        <v>110</v>
      </c>
      <c r="M20" s="8">
        <v>6</v>
      </c>
      <c r="N20" s="65">
        <f t="shared" si="4"/>
        <v>542.3549998737232</v>
      </c>
      <c r="O20" s="8"/>
    </row>
    <row r="21" spans="1:15" ht="15">
      <c r="A21" s="8">
        <v>11</v>
      </c>
      <c r="B21" s="103">
        <v>41662</v>
      </c>
      <c r="C21" s="118" t="s">
        <v>62</v>
      </c>
      <c r="D21" s="125" t="s">
        <v>63</v>
      </c>
      <c r="E21" s="104">
        <v>41662.62430555555</v>
      </c>
      <c r="F21" s="105">
        <v>41662.65</v>
      </c>
      <c r="G21" s="16" t="s">
        <v>30</v>
      </c>
      <c r="H21" s="9">
        <v>41698.67291666667</v>
      </c>
      <c r="I21" s="10">
        <f t="shared" si="0"/>
        <v>36.02291666666861</v>
      </c>
      <c r="J21" s="9">
        <f>F21-E21</f>
        <v>0.025694444448163267</v>
      </c>
      <c r="K21" s="65">
        <f>J21*24</f>
        <v>0.6166666667559184</v>
      </c>
      <c r="L21" s="8">
        <v>10</v>
      </c>
      <c r="M21" s="8">
        <v>6</v>
      </c>
      <c r="N21" s="65">
        <f t="shared" si="4"/>
        <v>60.809500008801116</v>
      </c>
      <c r="O21" s="8"/>
    </row>
    <row r="22" spans="1:15" ht="27">
      <c r="A22" s="8">
        <v>12</v>
      </c>
      <c r="B22" s="103">
        <v>41663</v>
      </c>
      <c r="C22" s="123" t="s">
        <v>64</v>
      </c>
      <c r="D22" s="124" t="s">
        <v>65</v>
      </c>
      <c r="E22" s="104">
        <v>41663.052083333336</v>
      </c>
      <c r="F22" s="105">
        <v>41663.066666666666</v>
      </c>
      <c r="G22" s="16" t="s">
        <v>30</v>
      </c>
      <c r="H22" s="9">
        <v>41682.649305555555</v>
      </c>
      <c r="I22" s="10">
        <f t="shared" si="0"/>
        <v>19.58263888888905</v>
      </c>
      <c r="J22" s="9">
        <f>F22-E22</f>
        <v>0.014583333329937886</v>
      </c>
      <c r="K22" s="65">
        <f>J22*24</f>
        <v>0.3499999999185093</v>
      </c>
      <c r="L22" s="8">
        <v>105</v>
      </c>
      <c r="M22" s="8">
        <v>6</v>
      </c>
      <c r="N22" s="65">
        <f t="shared" si="4"/>
        <v>362.3917499156241</v>
      </c>
      <c r="O22" s="8"/>
    </row>
    <row r="23" spans="1:15" ht="30.75">
      <c r="A23" s="8">
        <v>13</v>
      </c>
      <c r="B23" s="106">
        <v>41672</v>
      </c>
      <c r="C23" s="97" t="s">
        <v>68</v>
      </c>
      <c r="D23" s="125" t="s">
        <v>69</v>
      </c>
      <c r="E23" s="104">
        <v>41672.989583333336</v>
      </c>
      <c r="F23" s="105">
        <v>41672.989583333336</v>
      </c>
      <c r="G23" s="16" t="s">
        <v>30</v>
      </c>
      <c r="H23" s="9">
        <v>41711.45138888889</v>
      </c>
      <c r="I23" s="10">
        <f t="shared" si="0"/>
        <v>38.46180555555475</v>
      </c>
      <c r="J23" s="9">
        <f>F23-E23</f>
        <v>0</v>
      </c>
      <c r="K23" s="65">
        <f>J23*24</f>
        <v>0</v>
      </c>
      <c r="L23" s="8">
        <v>0</v>
      </c>
      <c r="M23" s="8">
        <v>6</v>
      </c>
      <c r="N23" s="65">
        <f t="shared" si="4"/>
        <v>0</v>
      </c>
      <c r="O23" s="8"/>
    </row>
    <row r="24" spans="1:15" ht="15">
      <c r="A24" s="8">
        <v>14</v>
      </c>
      <c r="B24" s="103">
        <v>41681</v>
      </c>
      <c r="C24" s="119" t="s">
        <v>78</v>
      </c>
      <c r="D24" s="116" t="s">
        <v>79</v>
      </c>
      <c r="E24" s="104">
        <v>41681.77638888889</v>
      </c>
      <c r="F24" s="105">
        <v>41681.82361111111</v>
      </c>
      <c r="G24" s="16" t="s">
        <v>30</v>
      </c>
      <c r="H24" s="9">
        <v>41688.479166666664</v>
      </c>
      <c r="I24" s="10">
        <f aca="true" t="shared" si="5" ref="I24:I30">H24-F24</f>
        <v>6.655555555553292</v>
      </c>
      <c r="J24" s="9">
        <f>F24-E24</f>
        <v>0.04722222222335404</v>
      </c>
      <c r="K24" s="65">
        <f>J24*24</f>
        <v>1.133333333360497</v>
      </c>
      <c r="L24" s="8">
        <v>120</v>
      </c>
      <c r="M24" s="8">
        <v>6</v>
      </c>
      <c r="N24" s="65">
        <f aca="true" t="shared" si="6" ref="N24:N30">K24*L24*M24*0.95*1.73</f>
        <v>1341.0960000321431</v>
      </c>
      <c r="O24" s="8"/>
    </row>
    <row r="25" spans="1:15" ht="15">
      <c r="A25" s="8">
        <v>15</v>
      </c>
      <c r="B25" s="109">
        <v>41681</v>
      </c>
      <c r="C25" s="119" t="s">
        <v>78</v>
      </c>
      <c r="D25" s="61" t="s">
        <v>80</v>
      </c>
      <c r="E25" s="105">
        <v>41681.77638888889</v>
      </c>
      <c r="F25" s="105">
        <v>41681.82361111111</v>
      </c>
      <c r="G25" s="16" t="s">
        <v>30</v>
      </c>
      <c r="H25" s="9">
        <v>41682.39236111111</v>
      </c>
      <c r="I25" s="10">
        <f t="shared" si="5"/>
        <v>0.5687499999985448</v>
      </c>
      <c r="J25" s="9">
        <f aca="true" t="shared" si="7" ref="J25:J30">F25-E25</f>
        <v>0.04722222222335404</v>
      </c>
      <c r="K25" s="65">
        <f aca="true" t="shared" si="8" ref="K25:K30">J25*24</f>
        <v>1.133333333360497</v>
      </c>
      <c r="L25" s="8">
        <v>120</v>
      </c>
      <c r="M25" s="8">
        <v>6</v>
      </c>
      <c r="N25" s="65">
        <f t="shared" si="6"/>
        <v>1341.0960000321431</v>
      </c>
      <c r="O25" s="8"/>
    </row>
    <row r="26" spans="1:15" ht="15">
      <c r="A26" s="8">
        <v>16</v>
      </c>
      <c r="B26" s="109">
        <v>41681</v>
      </c>
      <c r="C26" s="119" t="s">
        <v>78</v>
      </c>
      <c r="D26" s="110" t="s">
        <v>81</v>
      </c>
      <c r="E26" s="105">
        <v>41681.77638888889</v>
      </c>
      <c r="F26" s="105">
        <v>41681.82361111111</v>
      </c>
      <c r="G26" s="16" t="s">
        <v>30</v>
      </c>
      <c r="H26" s="9">
        <v>41682.404861111114</v>
      </c>
      <c r="I26" s="10">
        <f t="shared" si="5"/>
        <v>0.5812500000029104</v>
      </c>
      <c r="J26" s="9">
        <f t="shared" si="7"/>
        <v>0.04722222222335404</v>
      </c>
      <c r="K26" s="65">
        <f t="shared" si="8"/>
        <v>1.133333333360497</v>
      </c>
      <c r="L26" s="8">
        <v>120</v>
      </c>
      <c r="M26" s="8">
        <v>6</v>
      </c>
      <c r="N26" s="65">
        <f t="shared" si="6"/>
        <v>1341.0960000321431</v>
      </c>
      <c r="O26" s="8"/>
    </row>
    <row r="27" spans="1:15" ht="15">
      <c r="A27" s="8">
        <v>17</v>
      </c>
      <c r="B27" s="103">
        <v>41681</v>
      </c>
      <c r="C27" s="93" t="s">
        <v>82</v>
      </c>
      <c r="D27" s="168" t="s">
        <v>83</v>
      </c>
      <c r="E27" s="104">
        <v>41681.80902777778</v>
      </c>
      <c r="F27" s="105">
        <v>41681.87222222222</v>
      </c>
      <c r="G27" s="16" t="s">
        <v>30</v>
      </c>
      <c r="H27" s="9">
        <v>41682.520833333336</v>
      </c>
      <c r="I27" s="10">
        <f t="shared" si="5"/>
        <v>0.648611111115315</v>
      </c>
      <c r="J27" s="9">
        <f t="shared" si="7"/>
        <v>0.06319444443943212</v>
      </c>
      <c r="K27" s="65">
        <f t="shared" si="8"/>
        <v>1.5166666665463708</v>
      </c>
      <c r="L27" s="8">
        <v>10</v>
      </c>
      <c r="M27" s="8">
        <v>6</v>
      </c>
      <c r="N27" s="65">
        <f t="shared" si="6"/>
        <v>149.55849998813764</v>
      </c>
      <c r="O27" s="8"/>
    </row>
    <row r="28" spans="1:15" ht="15">
      <c r="A28" s="8">
        <v>18</v>
      </c>
      <c r="B28" s="103">
        <v>41681</v>
      </c>
      <c r="C28" s="93" t="s">
        <v>82</v>
      </c>
      <c r="D28" s="127" t="s">
        <v>84</v>
      </c>
      <c r="E28" s="104">
        <v>41681.80902777778</v>
      </c>
      <c r="F28" s="105">
        <v>41681.87222222222</v>
      </c>
      <c r="G28" s="16" t="s">
        <v>30</v>
      </c>
      <c r="H28" s="9">
        <v>41682.520833333336</v>
      </c>
      <c r="I28" s="10">
        <f t="shared" si="5"/>
        <v>0.648611111115315</v>
      </c>
      <c r="J28" s="9">
        <f t="shared" si="7"/>
        <v>0.06319444443943212</v>
      </c>
      <c r="K28" s="65">
        <f t="shared" si="8"/>
        <v>1.5166666665463708</v>
      </c>
      <c r="L28" s="8">
        <v>10</v>
      </c>
      <c r="M28" s="8">
        <v>6</v>
      </c>
      <c r="N28" s="65">
        <f t="shared" si="6"/>
        <v>149.55849998813764</v>
      </c>
      <c r="O28" s="8"/>
    </row>
    <row r="29" spans="1:15" ht="15">
      <c r="A29" s="8">
        <v>19</v>
      </c>
      <c r="B29" s="109">
        <v>41684</v>
      </c>
      <c r="C29" s="61" t="s">
        <v>85</v>
      </c>
      <c r="D29" s="61" t="s">
        <v>102</v>
      </c>
      <c r="E29" s="105">
        <v>41684.73263888889</v>
      </c>
      <c r="F29" s="105">
        <v>41684.788194444445</v>
      </c>
      <c r="G29" s="16" t="s">
        <v>30</v>
      </c>
      <c r="H29" s="9">
        <v>41698.42013888889</v>
      </c>
      <c r="I29" s="10">
        <f t="shared" si="5"/>
        <v>13.631944444445253</v>
      </c>
      <c r="J29" s="9">
        <f t="shared" si="7"/>
        <v>0.055555555554747116</v>
      </c>
      <c r="K29" s="65">
        <f t="shared" si="8"/>
        <v>1.3333333333139308</v>
      </c>
      <c r="L29" s="8">
        <v>160</v>
      </c>
      <c r="M29" s="8">
        <v>6</v>
      </c>
      <c r="N29" s="65">
        <f t="shared" si="6"/>
        <v>2103.6799999693876</v>
      </c>
      <c r="O29" s="8"/>
    </row>
    <row r="30" spans="1:15" ht="15">
      <c r="A30" s="8">
        <v>20</v>
      </c>
      <c r="B30" s="169">
        <v>41686</v>
      </c>
      <c r="C30" s="41" t="s">
        <v>86</v>
      </c>
      <c r="D30" s="93" t="s">
        <v>87</v>
      </c>
      <c r="E30" s="112">
        <v>41686.270833333336</v>
      </c>
      <c r="F30" s="138">
        <v>41686.34166666667</v>
      </c>
      <c r="G30" s="55" t="s">
        <v>30</v>
      </c>
      <c r="H30" s="35">
        <v>41691.625</v>
      </c>
      <c r="I30" s="10">
        <f t="shared" si="5"/>
        <v>5.283333333332848</v>
      </c>
      <c r="J30" s="9">
        <f t="shared" si="7"/>
        <v>0.07083333333139308</v>
      </c>
      <c r="K30" s="65">
        <f t="shared" si="8"/>
        <v>1.6999999999534339</v>
      </c>
      <c r="L30" s="8">
        <v>45</v>
      </c>
      <c r="M30" s="8">
        <v>10</v>
      </c>
      <c r="N30" s="65">
        <f t="shared" si="6"/>
        <v>1257.2774999655608</v>
      </c>
      <c r="O30" s="8"/>
    </row>
    <row r="31" spans="1:15" ht="15">
      <c r="A31" s="45">
        <v>21</v>
      </c>
      <c r="B31" s="109">
        <v>41686</v>
      </c>
      <c r="C31" s="41" t="s">
        <v>88</v>
      </c>
      <c r="D31" s="41" t="s">
        <v>89</v>
      </c>
      <c r="E31" s="105">
        <v>41686.38333333333</v>
      </c>
      <c r="F31" s="105">
        <v>41686.625</v>
      </c>
      <c r="G31" s="41" t="s">
        <v>30</v>
      </c>
      <c r="H31" s="9">
        <v>41697.625</v>
      </c>
      <c r="I31" s="10">
        <f aca="true" t="shared" si="9" ref="I31:I39">H31-F31</f>
        <v>11</v>
      </c>
      <c r="J31" s="9">
        <f aca="true" t="shared" si="10" ref="J31:J43">F31-E31</f>
        <v>0.24166666666860692</v>
      </c>
      <c r="K31" s="65">
        <f aca="true" t="shared" si="11" ref="K31:K43">J31*24</f>
        <v>5.800000000046566</v>
      </c>
      <c r="L31" s="8">
        <v>5</v>
      </c>
      <c r="M31" s="8">
        <v>10</v>
      </c>
      <c r="N31" s="65">
        <f aca="true" t="shared" si="12" ref="N31:N43">K31*L31*M31*0.95*1.73</f>
        <v>476.6150000038266</v>
      </c>
      <c r="O31" s="8"/>
    </row>
    <row r="32" spans="1:15" ht="15">
      <c r="A32" s="8">
        <v>22</v>
      </c>
      <c r="B32" s="109">
        <v>41690</v>
      </c>
      <c r="C32" s="41" t="s">
        <v>94</v>
      </c>
      <c r="D32" s="16" t="s">
        <v>95</v>
      </c>
      <c r="E32" s="105">
        <v>41690.83472222222</v>
      </c>
      <c r="F32" s="105">
        <v>41690.895833333336</v>
      </c>
      <c r="G32" s="41" t="s">
        <v>30</v>
      </c>
      <c r="H32" s="9">
        <v>41695.708333333336</v>
      </c>
      <c r="I32" s="10">
        <f t="shared" si="9"/>
        <v>4.8125</v>
      </c>
      <c r="J32" s="9">
        <f t="shared" si="10"/>
        <v>0.061111111113859806</v>
      </c>
      <c r="K32" s="65">
        <f t="shared" si="11"/>
        <v>1.4666666667326353</v>
      </c>
      <c r="L32" s="8">
        <v>70</v>
      </c>
      <c r="M32" s="8">
        <v>10</v>
      </c>
      <c r="N32" s="65">
        <f t="shared" si="12"/>
        <v>1687.3266667425603</v>
      </c>
      <c r="O32" s="8"/>
    </row>
    <row r="33" spans="1:15" ht="30.75">
      <c r="A33" s="8">
        <v>23</v>
      </c>
      <c r="B33" s="109">
        <v>41691</v>
      </c>
      <c r="C33" s="41" t="s">
        <v>99</v>
      </c>
      <c r="D33" s="16" t="s">
        <v>100</v>
      </c>
      <c r="E33" s="105">
        <v>41691.45625</v>
      </c>
      <c r="F33" s="105">
        <v>41691.47708333333</v>
      </c>
      <c r="G33" s="41" t="s">
        <v>30</v>
      </c>
      <c r="H33" s="9">
        <v>41729.48263888889</v>
      </c>
      <c r="I33" s="9">
        <f t="shared" si="9"/>
        <v>38.00555555555911</v>
      </c>
      <c r="J33" s="9">
        <f t="shared" si="10"/>
        <v>0.020833333328482695</v>
      </c>
      <c r="K33" s="65">
        <f t="shared" si="11"/>
        <v>0.4999999998835847</v>
      </c>
      <c r="L33" s="8">
        <v>15</v>
      </c>
      <c r="M33" s="8">
        <v>6</v>
      </c>
      <c r="N33" s="65">
        <f t="shared" si="12"/>
        <v>73.95749998278043</v>
      </c>
      <c r="O33" s="8"/>
    </row>
    <row r="34" spans="1:15" ht="15">
      <c r="A34" s="8">
        <v>24</v>
      </c>
      <c r="B34" s="109">
        <v>41698</v>
      </c>
      <c r="C34" s="41" t="s">
        <v>78</v>
      </c>
      <c r="D34" s="41" t="s">
        <v>101</v>
      </c>
      <c r="E34" s="105">
        <v>41698.563888888886</v>
      </c>
      <c r="F34" s="105">
        <v>41698.589583333334</v>
      </c>
      <c r="G34" s="41" t="s">
        <v>30</v>
      </c>
      <c r="H34" s="9">
        <v>41726.694444444445</v>
      </c>
      <c r="I34" s="10">
        <f t="shared" si="9"/>
        <v>28.10486111111095</v>
      </c>
      <c r="J34" s="9">
        <f t="shared" si="10"/>
        <v>0.025694444448163267</v>
      </c>
      <c r="K34" s="65">
        <f t="shared" si="11"/>
        <v>0.6166666667559184</v>
      </c>
      <c r="L34" s="8">
        <v>12</v>
      </c>
      <c r="M34" s="8">
        <v>6</v>
      </c>
      <c r="N34" s="65">
        <f t="shared" si="12"/>
        <v>72.97140001056134</v>
      </c>
      <c r="O34" s="8"/>
    </row>
    <row r="35" spans="1:15" ht="15">
      <c r="A35" s="8">
        <v>25</v>
      </c>
      <c r="B35" s="109">
        <v>41708</v>
      </c>
      <c r="C35" s="41" t="s">
        <v>103</v>
      </c>
      <c r="D35" s="41" t="s">
        <v>104</v>
      </c>
      <c r="E35" s="105">
        <v>41708.51597222222</v>
      </c>
      <c r="F35" s="105">
        <v>41708.56319444445</v>
      </c>
      <c r="G35" s="41" t="s">
        <v>30</v>
      </c>
      <c r="H35" s="9">
        <v>41708.73819444444</v>
      </c>
      <c r="I35" s="10">
        <f t="shared" si="9"/>
        <v>0.17499999999563443</v>
      </c>
      <c r="J35" s="9">
        <f t="shared" si="10"/>
        <v>0.04722222222335404</v>
      </c>
      <c r="K35" s="65">
        <f t="shared" si="11"/>
        <v>1.133333333360497</v>
      </c>
      <c r="L35" s="8">
        <v>40</v>
      </c>
      <c r="M35" s="8">
        <v>10</v>
      </c>
      <c r="N35" s="65">
        <f t="shared" si="12"/>
        <v>745.0533333511906</v>
      </c>
      <c r="O35" s="8"/>
    </row>
    <row r="36" spans="1:15" ht="15">
      <c r="A36" s="8">
        <v>26</v>
      </c>
      <c r="B36" s="109">
        <v>41709</v>
      </c>
      <c r="C36" s="41" t="s">
        <v>133</v>
      </c>
      <c r="D36" s="41" t="s">
        <v>134</v>
      </c>
      <c r="E36" s="105">
        <v>41709.41458333333</v>
      </c>
      <c r="F36" s="105">
        <v>41709.41458333333</v>
      </c>
      <c r="G36" s="41" t="s">
        <v>30</v>
      </c>
      <c r="H36" s="9">
        <v>41746.458333333336</v>
      </c>
      <c r="I36" s="10">
        <f t="shared" si="9"/>
        <v>37.043750000004366</v>
      </c>
      <c r="J36" s="9">
        <f t="shared" si="10"/>
        <v>0</v>
      </c>
      <c r="K36" s="65">
        <f t="shared" si="11"/>
        <v>0</v>
      </c>
      <c r="L36" s="8">
        <v>0</v>
      </c>
      <c r="M36" s="8">
        <v>6</v>
      </c>
      <c r="N36" s="65">
        <f t="shared" si="12"/>
        <v>0</v>
      </c>
      <c r="O36" s="8"/>
    </row>
    <row r="37" spans="1:15" ht="15" customHeight="1">
      <c r="A37" s="8">
        <v>27</v>
      </c>
      <c r="B37" s="109">
        <v>41712</v>
      </c>
      <c r="C37" s="41" t="s">
        <v>105</v>
      </c>
      <c r="D37" s="41" t="s">
        <v>106</v>
      </c>
      <c r="E37" s="105">
        <v>41712.541666666664</v>
      </c>
      <c r="F37" s="105">
        <v>41712.583333333336</v>
      </c>
      <c r="G37" s="41" t="s">
        <v>107</v>
      </c>
      <c r="H37" s="9">
        <v>41712.583333333336</v>
      </c>
      <c r="I37" s="10">
        <f>H37-F37</f>
        <v>0</v>
      </c>
      <c r="J37" s="9">
        <f>F37-E37</f>
        <v>0.041666666671517305</v>
      </c>
      <c r="K37" s="65">
        <f>J37*24</f>
        <v>1.0000000001164153</v>
      </c>
      <c r="L37" s="8">
        <v>54</v>
      </c>
      <c r="M37" s="8">
        <v>10</v>
      </c>
      <c r="N37" s="65">
        <f>K37*L37*M37*0.95*1.73</f>
        <v>887.4900001033175</v>
      </c>
      <c r="O37" s="8"/>
    </row>
    <row r="38" spans="1:15" ht="15">
      <c r="A38" s="8">
        <v>28</v>
      </c>
      <c r="B38" s="109">
        <v>41713</v>
      </c>
      <c r="C38" s="41" t="s">
        <v>109</v>
      </c>
      <c r="D38" s="41" t="s">
        <v>110</v>
      </c>
      <c r="E38" s="105">
        <v>41713.663194444445</v>
      </c>
      <c r="F38" s="105">
        <v>41713.725694444445</v>
      </c>
      <c r="G38" s="41" t="s">
        <v>111</v>
      </c>
      <c r="H38" s="9">
        <v>41715.70486111111</v>
      </c>
      <c r="I38" s="10">
        <f t="shared" si="9"/>
        <v>1.9791666666642413</v>
      </c>
      <c r="J38" s="9">
        <f t="shared" si="10"/>
        <v>0.0625</v>
      </c>
      <c r="K38" s="65">
        <f t="shared" si="11"/>
        <v>1.5</v>
      </c>
      <c r="L38" s="8">
        <v>40</v>
      </c>
      <c r="M38" s="8">
        <v>10</v>
      </c>
      <c r="N38" s="65">
        <f t="shared" si="12"/>
        <v>986.1</v>
      </c>
      <c r="O38" s="8"/>
    </row>
    <row r="39" spans="1:15" ht="15">
      <c r="A39" s="8">
        <v>29</v>
      </c>
      <c r="B39" s="109">
        <v>41714</v>
      </c>
      <c r="C39" s="41" t="s">
        <v>78</v>
      </c>
      <c r="D39" s="41" t="s">
        <v>112</v>
      </c>
      <c r="E39" s="105">
        <v>41714.8125</v>
      </c>
      <c r="F39" s="105">
        <v>41714.839583333334</v>
      </c>
      <c r="G39" s="41" t="s">
        <v>30</v>
      </c>
      <c r="H39" s="9">
        <v>41732.680555555555</v>
      </c>
      <c r="I39" s="10">
        <f t="shared" si="9"/>
        <v>17.840972222220444</v>
      </c>
      <c r="J39" s="9">
        <f t="shared" si="10"/>
        <v>0.02708333333430346</v>
      </c>
      <c r="K39" s="65">
        <f t="shared" si="11"/>
        <v>0.6500000000232831</v>
      </c>
      <c r="L39" s="8">
        <v>120</v>
      </c>
      <c r="M39" s="8">
        <v>6</v>
      </c>
      <c r="N39" s="65">
        <f t="shared" si="12"/>
        <v>769.1580000275513</v>
      </c>
      <c r="O39" s="8"/>
    </row>
    <row r="40" spans="1:15" ht="15">
      <c r="A40" s="8">
        <v>30</v>
      </c>
      <c r="B40" s="109">
        <v>41716</v>
      </c>
      <c r="C40" s="41" t="s">
        <v>108</v>
      </c>
      <c r="D40" s="41" t="s">
        <v>119</v>
      </c>
      <c r="E40" s="105">
        <v>41716.708333333336</v>
      </c>
      <c r="F40" s="105">
        <v>41716.708333333336</v>
      </c>
      <c r="G40" s="41" t="s">
        <v>30</v>
      </c>
      <c r="H40" s="9">
        <v>41717.59722222222</v>
      </c>
      <c r="I40" s="10">
        <f>H40-F40</f>
        <v>0.8888888888832298</v>
      </c>
      <c r="J40" s="9">
        <f t="shared" si="10"/>
        <v>0</v>
      </c>
      <c r="K40" s="65">
        <f t="shared" si="11"/>
        <v>0</v>
      </c>
      <c r="L40" s="8">
        <v>70</v>
      </c>
      <c r="M40" s="8">
        <v>6</v>
      </c>
      <c r="N40" s="65">
        <f t="shared" si="12"/>
        <v>0</v>
      </c>
      <c r="O40" s="8"/>
    </row>
    <row r="41" spans="1:15" ht="30.75">
      <c r="A41" s="8">
        <v>31</v>
      </c>
      <c r="B41" s="109">
        <v>41718</v>
      </c>
      <c r="C41" s="110" t="s">
        <v>120</v>
      </c>
      <c r="D41" s="118" t="s">
        <v>121</v>
      </c>
      <c r="E41" s="105">
        <v>41718.95416666667</v>
      </c>
      <c r="F41" s="105">
        <v>41718.96597222222</v>
      </c>
      <c r="G41" s="41" t="s">
        <v>30</v>
      </c>
      <c r="H41" s="9">
        <v>41725.48611111111</v>
      </c>
      <c r="I41" s="10">
        <f>H41-F41</f>
        <v>6.520138888889051</v>
      </c>
      <c r="J41" s="9">
        <f t="shared" si="10"/>
        <v>0.011805555550381541</v>
      </c>
      <c r="K41" s="65">
        <f t="shared" si="11"/>
        <v>0.283333333209157</v>
      </c>
      <c r="L41" s="8">
        <v>30</v>
      </c>
      <c r="M41" s="8">
        <v>6</v>
      </c>
      <c r="N41" s="65">
        <f t="shared" si="12"/>
        <v>83.81849996326491</v>
      </c>
      <c r="O41" s="8"/>
    </row>
    <row r="42" spans="1:15" ht="15">
      <c r="A42" s="175">
        <v>32</v>
      </c>
      <c r="B42" s="103">
        <v>41723</v>
      </c>
      <c r="C42" s="110" t="s">
        <v>135</v>
      </c>
      <c r="D42" s="118" t="s">
        <v>136</v>
      </c>
      <c r="E42" s="104">
        <v>41723.76388888889</v>
      </c>
      <c r="F42" s="105">
        <v>41723.81736111111</v>
      </c>
      <c r="G42" s="41" t="s">
        <v>30</v>
      </c>
      <c r="H42" s="9">
        <v>41733.625</v>
      </c>
      <c r="I42" s="10">
        <f>H42-F42</f>
        <v>9.807638888887595</v>
      </c>
      <c r="J42" s="9">
        <f t="shared" si="10"/>
        <v>0.053472222221898846</v>
      </c>
      <c r="K42" s="65">
        <f t="shared" si="11"/>
        <v>1.2833333333255723</v>
      </c>
      <c r="L42" s="8">
        <v>40</v>
      </c>
      <c r="M42" s="8">
        <v>6</v>
      </c>
      <c r="N42" s="65">
        <f t="shared" si="12"/>
        <v>506.19799999693873</v>
      </c>
      <c r="O42" s="8"/>
    </row>
    <row r="43" spans="1:15" s="33" customFormat="1" ht="15">
      <c r="A43" s="46">
        <v>34</v>
      </c>
      <c r="B43" s="103">
        <v>41727</v>
      </c>
      <c r="C43" s="159" t="s">
        <v>122</v>
      </c>
      <c r="D43" s="159" t="s">
        <v>123</v>
      </c>
      <c r="E43" s="104">
        <v>41727.28680555556</v>
      </c>
      <c r="F43" s="105">
        <v>41727.31597222222</v>
      </c>
      <c r="G43" s="41" t="s">
        <v>30</v>
      </c>
      <c r="H43" s="25">
        <v>41745.680555555555</v>
      </c>
      <c r="I43" s="10">
        <f>H43-F43</f>
        <v>18.36458333333576</v>
      </c>
      <c r="J43" s="25">
        <f t="shared" si="10"/>
        <v>0.029166666659875773</v>
      </c>
      <c r="K43" s="65">
        <f t="shared" si="11"/>
        <v>0.6999999998370185</v>
      </c>
      <c r="L43" s="22">
        <v>25</v>
      </c>
      <c r="M43" s="22">
        <v>6</v>
      </c>
      <c r="N43" s="65">
        <f t="shared" si="12"/>
        <v>172.567499959821</v>
      </c>
      <c r="O43" s="22"/>
    </row>
    <row r="44" spans="1:15" s="33" customFormat="1" ht="15">
      <c r="A44" s="46"/>
      <c r="B44" s="21"/>
      <c r="C44" s="61"/>
      <c r="D44" s="61"/>
      <c r="E44" s="9"/>
      <c r="F44" s="9"/>
      <c r="G44" s="41"/>
      <c r="H44" s="25"/>
      <c r="I44" s="10"/>
      <c r="J44" s="25"/>
      <c r="K44" s="65"/>
      <c r="L44" s="22"/>
      <c r="M44" s="22"/>
      <c r="N44" s="65"/>
      <c r="O44" s="22"/>
    </row>
    <row r="45" spans="1:15" s="33" customFormat="1" ht="15">
      <c r="A45" s="46"/>
      <c r="B45" s="21"/>
      <c r="C45" s="41"/>
      <c r="D45" s="41"/>
      <c r="E45" s="9"/>
      <c r="F45" s="9"/>
      <c r="G45" s="41"/>
      <c r="H45" s="25"/>
      <c r="I45" s="10"/>
      <c r="J45" s="25"/>
      <c r="K45" s="65"/>
      <c r="L45" s="22"/>
      <c r="M45" s="22"/>
      <c r="N45" s="65"/>
      <c r="O45" s="22"/>
    </row>
    <row r="46" spans="1:15" s="33" customFormat="1" ht="15">
      <c r="A46" s="46"/>
      <c r="B46" s="21"/>
      <c r="C46" s="22"/>
      <c r="D46" s="23"/>
      <c r="E46" s="9"/>
      <c r="F46" s="9"/>
      <c r="G46" s="41"/>
      <c r="H46" s="25"/>
      <c r="I46" s="10"/>
      <c r="J46" s="25"/>
      <c r="K46" s="66"/>
      <c r="L46" s="22"/>
      <c r="M46" s="22"/>
      <c r="N46" s="66"/>
      <c r="O46" s="22"/>
    </row>
    <row r="47" spans="1:15" s="33" customFormat="1" ht="12.75">
      <c r="A47" s="46"/>
      <c r="B47" s="21"/>
      <c r="C47" s="22"/>
      <c r="D47" s="23"/>
      <c r="E47" s="9"/>
      <c r="F47" s="13">
        <f>AVERAGE(J11:J43)</f>
        <v>0.04284511784454949</v>
      </c>
      <c r="G47" s="22"/>
      <c r="H47" s="25"/>
      <c r="I47" s="10"/>
      <c r="J47" s="25"/>
      <c r="K47" s="66"/>
      <c r="L47" s="22"/>
      <c r="M47" s="22"/>
      <c r="N47" s="22"/>
      <c r="O47" s="22"/>
    </row>
    <row r="48" spans="1:15" s="33" customFormat="1" ht="12.75">
      <c r="A48" s="178" t="s">
        <v>20</v>
      </c>
      <c r="B48" s="179"/>
      <c r="C48" s="22"/>
      <c r="D48" s="22"/>
      <c r="E48" s="9"/>
      <c r="F48" s="13"/>
      <c r="G48" s="13"/>
      <c r="H48" s="13"/>
      <c r="I48" s="13">
        <f>AVERAGE(I11:I43)</f>
        <v>13.16736111111073</v>
      </c>
      <c r="K48" s="66"/>
      <c r="L48" s="22"/>
      <c r="M48" s="22"/>
      <c r="N48" s="66">
        <f>SUM(N10:N43)</f>
        <v>21363.14431635611</v>
      </c>
      <c r="O48" s="22"/>
    </row>
    <row r="49" spans="1:15" ht="15">
      <c r="A49" s="11"/>
      <c r="B49" s="176" t="s">
        <v>139</v>
      </c>
      <c r="C49" s="197"/>
      <c r="D49" s="197"/>
      <c r="E49" s="177"/>
      <c r="F49" s="177"/>
      <c r="G49" s="197"/>
      <c r="H49" s="177"/>
      <c r="I49" s="198"/>
      <c r="J49" s="9"/>
      <c r="K49" s="65"/>
      <c r="L49" s="8"/>
      <c r="M49" s="8"/>
      <c r="N49" s="8"/>
      <c r="O49" s="8"/>
    </row>
    <row r="50" spans="1:15" ht="15">
      <c r="A50" s="11">
        <v>1</v>
      </c>
      <c r="B50" s="103">
        <v>41690</v>
      </c>
      <c r="C50" s="97" t="s">
        <v>96</v>
      </c>
      <c r="D50" s="114" t="s">
        <v>97</v>
      </c>
      <c r="E50" s="82">
        <v>41690.720138888886</v>
      </c>
      <c r="F50" s="84">
        <v>41690.73263888889</v>
      </c>
      <c r="G50" s="93" t="s">
        <v>98</v>
      </c>
      <c r="H50" s="85">
        <v>41690.881944444445</v>
      </c>
      <c r="I50" s="10">
        <f>H50-F50</f>
        <v>0.14930555555474712</v>
      </c>
      <c r="J50" s="9">
        <f>F50-E50</f>
        <v>0.012500000004365575</v>
      </c>
      <c r="K50" s="65">
        <f>J50*24</f>
        <v>0.3000000001047738</v>
      </c>
      <c r="L50" s="8">
        <v>50</v>
      </c>
      <c r="M50" s="8">
        <v>10</v>
      </c>
      <c r="N50" s="65">
        <f>K50*L50*M50*0.95*1.73</f>
        <v>246.52500008609786</v>
      </c>
      <c r="O50" s="8"/>
    </row>
    <row r="51" spans="1:15" ht="30.75">
      <c r="A51" s="11">
        <v>2</v>
      </c>
      <c r="B51" s="103">
        <v>41714</v>
      </c>
      <c r="C51" s="123" t="s">
        <v>113</v>
      </c>
      <c r="D51" s="117" t="s">
        <v>114</v>
      </c>
      <c r="E51" s="82">
        <v>41712.416666666664</v>
      </c>
      <c r="F51" s="84">
        <v>41712.458333333336</v>
      </c>
      <c r="G51" s="93" t="s">
        <v>115</v>
      </c>
      <c r="H51" s="85">
        <v>41712.666666666664</v>
      </c>
      <c r="I51" s="10">
        <f>H51-F51</f>
        <v>0.2083333333284827</v>
      </c>
      <c r="J51" s="9">
        <f>F51-E51</f>
        <v>0.041666666671517305</v>
      </c>
      <c r="K51" s="65">
        <f>J51*24</f>
        <v>1.0000000001164153</v>
      </c>
      <c r="L51" s="8">
        <v>50</v>
      </c>
      <c r="M51" s="8">
        <v>10</v>
      </c>
      <c r="N51" s="65">
        <f>K51*L51*M51*0.95*1.73</f>
        <v>821.7500000956643</v>
      </c>
      <c r="O51" s="8"/>
    </row>
    <row r="52" spans="1:15" ht="15">
      <c r="A52" s="11">
        <v>3</v>
      </c>
      <c r="B52" s="103">
        <v>41724</v>
      </c>
      <c r="C52" s="93" t="s">
        <v>128</v>
      </c>
      <c r="D52" s="120" t="s">
        <v>131</v>
      </c>
      <c r="E52" s="82">
        <v>41724.36111111111</v>
      </c>
      <c r="F52" s="84">
        <v>41724.430555555555</v>
      </c>
      <c r="G52" s="116" t="s">
        <v>132</v>
      </c>
      <c r="H52" s="85">
        <v>41726.708333333336</v>
      </c>
      <c r="I52" s="10">
        <f>H52-F52</f>
        <v>2.2777777777810115</v>
      </c>
      <c r="J52" s="9">
        <f>F52-E52</f>
        <v>0.06944444444525288</v>
      </c>
      <c r="K52" s="65">
        <f>J52*24</f>
        <v>1.6666666666860692</v>
      </c>
      <c r="L52" s="8">
        <v>30</v>
      </c>
      <c r="M52" s="8">
        <v>10</v>
      </c>
      <c r="N52" s="65">
        <f>K52*L52*M52*0.95*1.73</f>
        <v>821.7500000095664</v>
      </c>
      <c r="O52" s="8"/>
    </row>
    <row r="53" spans="1:15" ht="15">
      <c r="A53" s="11">
        <v>4</v>
      </c>
      <c r="B53" s="81"/>
      <c r="C53" s="129"/>
      <c r="D53" s="130"/>
      <c r="E53" s="82"/>
      <c r="F53" s="27"/>
      <c r="G53" s="61"/>
      <c r="H53" s="25"/>
      <c r="I53" s="10"/>
      <c r="J53" s="9"/>
      <c r="K53" s="65"/>
      <c r="L53" s="8"/>
      <c r="M53" s="8"/>
      <c r="N53" s="65"/>
      <c r="O53" s="8"/>
    </row>
    <row r="54" spans="1:15" ht="16.5" customHeight="1">
      <c r="A54" s="11">
        <v>5</v>
      </c>
      <c r="B54" s="81"/>
      <c r="C54" s="128"/>
      <c r="D54" s="126"/>
      <c r="E54" s="82"/>
      <c r="F54" s="27"/>
      <c r="G54" s="41"/>
      <c r="H54" s="25"/>
      <c r="I54" s="10"/>
      <c r="J54" s="9"/>
      <c r="K54" s="65"/>
      <c r="L54" s="8"/>
      <c r="M54" s="8"/>
      <c r="N54" s="65"/>
      <c r="O54" s="8"/>
    </row>
    <row r="55" spans="1:15" ht="15">
      <c r="A55" s="11">
        <v>6</v>
      </c>
      <c r="B55" s="21"/>
      <c r="C55" s="61"/>
      <c r="D55" s="83"/>
      <c r="E55" s="27"/>
      <c r="F55" s="27"/>
      <c r="G55" s="41"/>
      <c r="H55" s="25"/>
      <c r="I55" s="10"/>
      <c r="J55" s="9"/>
      <c r="K55" s="65"/>
      <c r="L55" s="8"/>
      <c r="M55" s="8"/>
      <c r="N55" s="65"/>
      <c r="O55" s="8"/>
    </row>
    <row r="56" spans="1:15" ht="15">
      <c r="A56" s="11">
        <v>7</v>
      </c>
      <c r="B56" s="21"/>
      <c r="C56" s="41"/>
      <c r="D56" s="56"/>
      <c r="E56" s="27"/>
      <c r="F56" s="27"/>
      <c r="G56" s="41"/>
      <c r="H56" s="25"/>
      <c r="I56" s="10"/>
      <c r="J56" s="9"/>
      <c r="K56" s="65"/>
      <c r="L56" s="8"/>
      <c r="M56" s="8"/>
      <c r="N56" s="65"/>
      <c r="O56" s="8"/>
    </row>
    <row r="57" spans="1:15" ht="15">
      <c r="A57" s="11"/>
      <c r="B57" s="21"/>
      <c r="C57" s="22"/>
      <c r="D57" s="23"/>
      <c r="E57" s="27"/>
      <c r="F57" s="27"/>
      <c r="G57" s="41"/>
      <c r="H57" s="25"/>
      <c r="I57" s="10"/>
      <c r="J57" s="9"/>
      <c r="K57" s="65"/>
      <c r="L57" s="8"/>
      <c r="M57" s="8"/>
      <c r="N57" s="8"/>
      <c r="O57" s="8"/>
    </row>
    <row r="58" spans="1:15" ht="12.75">
      <c r="A58" s="11"/>
      <c r="B58" s="21"/>
      <c r="C58" s="22"/>
      <c r="D58" s="23"/>
      <c r="E58" s="27"/>
      <c r="F58" s="27"/>
      <c r="G58" s="22"/>
      <c r="H58" s="25"/>
      <c r="I58" s="10"/>
      <c r="J58" s="9"/>
      <c r="K58" s="65"/>
      <c r="L58" s="8"/>
      <c r="M58" s="8"/>
      <c r="N58" s="8"/>
      <c r="O58" s="8"/>
    </row>
    <row r="59" spans="1:15" ht="12.75">
      <c r="A59" s="11"/>
      <c r="B59" s="21"/>
      <c r="C59" s="22"/>
      <c r="D59" s="23"/>
      <c r="E59" s="27"/>
      <c r="F59" s="27"/>
      <c r="G59" s="22"/>
      <c r="H59" s="25"/>
      <c r="I59" s="10"/>
      <c r="J59" s="9"/>
      <c r="K59" s="65"/>
      <c r="L59" s="8"/>
      <c r="M59" s="8"/>
      <c r="N59" s="8"/>
      <c r="O59" s="8"/>
    </row>
    <row r="60" spans="1:15" ht="12.75">
      <c r="A60" s="178" t="s">
        <v>19</v>
      </c>
      <c r="B60" s="179"/>
      <c r="C60" s="22"/>
      <c r="D60" s="23"/>
      <c r="E60" s="27"/>
      <c r="F60" s="19">
        <f>AVERAGE(J50:J52)</f>
        <v>0.04120370370704526</v>
      </c>
      <c r="G60" s="22"/>
      <c r="H60" s="25"/>
      <c r="I60" s="13">
        <f>AVERAGE(I50:I59)</f>
        <v>0.8784722222214137</v>
      </c>
      <c r="J60" s="9"/>
      <c r="K60" s="65"/>
      <c r="L60" s="8"/>
      <c r="M60" s="8"/>
      <c r="N60" s="66">
        <f>SUM(N50:N56)</f>
        <v>1890.0250001913287</v>
      </c>
      <c r="O60" s="8"/>
    </row>
    <row r="61" spans="1:15" ht="12.75">
      <c r="A61" s="11"/>
      <c r="B61" s="11"/>
      <c r="C61" s="11"/>
      <c r="D61" s="20"/>
      <c r="E61" s="27"/>
      <c r="F61" s="27"/>
      <c r="G61" s="11"/>
      <c r="H61" s="12"/>
      <c r="I61" s="10"/>
      <c r="J61" s="9"/>
      <c r="K61" s="65"/>
      <c r="L61" s="8"/>
      <c r="M61" s="8"/>
      <c r="N61" s="8"/>
      <c r="O61" s="8"/>
    </row>
    <row r="62" spans="1:15" ht="15">
      <c r="A62" s="11"/>
      <c r="B62" s="176" t="s">
        <v>140</v>
      </c>
      <c r="C62" s="177"/>
      <c r="D62" s="177"/>
      <c r="E62" s="177"/>
      <c r="F62" s="177"/>
      <c r="G62" s="177"/>
      <c r="H62" s="177"/>
      <c r="I62" s="198"/>
      <c r="J62" s="9"/>
      <c r="K62" s="65"/>
      <c r="L62" s="8"/>
      <c r="M62" s="8"/>
      <c r="N62" s="8"/>
      <c r="O62" s="8"/>
    </row>
    <row r="63" spans="1:10" ht="12.75">
      <c r="A63" s="182"/>
      <c r="B63" s="183"/>
      <c r="C63" s="183"/>
      <c r="D63" s="183"/>
      <c r="E63" s="183"/>
      <c r="F63" s="183"/>
      <c r="G63" s="183"/>
      <c r="H63" s="183"/>
      <c r="I63" s="183"/>
      <c r="J63" s="183"/>
    </row>
    <row r="64" spans="1:15" s="33" customFormat="1" ht="15">
      <c r="A64" s="22">
        <v>1</v>
      </c>
      <c r="B64" s="36">
        <v>41671</v>
      </c>
      <c r="C64" s="93" t="s">
        <v>70</v>
      </c>
      <c r="D64" s="57" t="s">
        <v>45</v>
      </c>
      <c r="E64" s="68">
        <v>41671.62847222222</v>
      </c>
      <c r="F64" s="39">
        <v>41671.63333333333</v>
      </c>
      <c r="G64" s="50" t="s">
        <v>41</v>
      </c>
      <c r="H64" s="35">
        <v>41671.63333333333</v>
      </c>
      <c r="I64" s="71">
        <f>H64-F64</f>
        <v>0</v>
      </c>
      <c r="J64" s="72">
        <f>F64-E64</f>
        <v>0.004861111112404615</v>
      </c>
      <c r="K64" s="73">
        <f>J64*24</f>
        <v>0.11666666669771075</v>
      </c>
      <c r="L64" s="42">
        <v>50</v>
      </c>
      <c r="M64" s="8">
        <v>10</v>
      </c>
      <c r="N64" s="65">
        <f>K64*L64*M64*0.95*1.73</f>
        <v>95.87083335884381</v>
      </c>
      <c r="O64" s="22"/>
    </row>
    <row r="65" spans="1:15" s="33" customFormat="1" ht="17.25" customHeight="1">
      <c r="A65" s="22">
        <v>2</v>
      </c>
      <c r="B65" s="36">
        <v>41672</v>
      </c>
      <c r="C65" s="93" t="s">
        <v>71</v>
      </c>
      <c r="D65" s="93" t="s">
        <v>72</v>
      </c>
      <c r="E65" s="68">
        <v>41672.59861111111</v>
      </c>
      <c r="F65" s="35">
        <v>41672.60555555556</v>
      </c>
      <c r="G65" s="50" t="s">
        <v>73</v>
      </c>
      <c r="H65" s="35">
        <v>41672.60555555556</v>
      </c>
      <c r="I65" s="71">
        <f>H65-F65</f>
        <v>0</v>
      </c>
      <c r="J65" s="72">
        <f>F65-E65</f>
        <v>0.006944444445252884</v>
      </c>
      <c r="K65" s="73">
        <f>J65*24</f>
        <v>0.16666666668606922</v>
      </c>
      <c r="L65" s="42">
        <v>50</v>
      </c>
      <c r="M65" s="8">
        <v>10</v>
      </c>
      <c r="N65" s="65">
        <f>K65*L65*M65*0.95*1.73</f>
        <v>136.95833334927738</v>
      </c>
      <c r="O65" s="22"/>
    </row>
    <row r="66" spans="1:15" s="33" customFormat="1" ht="19.5" customHeight="1">
      <c r="A66" s="22">
        <v>3</v>
      </c>
      <c r="B66" s="36"/>
      <c r="C66" s="93"/>
      <c r="D66" s="69"/>
      <c r="E66" s="68"/>
      <c r="F66" s="35"/>
      <c r="G66" s="50"/>
      <c r="H66" s="35"/>
      <c r="I66" s="71"/>
      <c r="J66" s="72"/>
      <c r="K66" s="73"/>
      <c r="L66" s="42"/>
      <c r="M66" s="8"/>
      <c r="N66" s="65"/>
      <c r="O66" s="22"/>
    </row>
    <row r="67" spans="1:15" s="33" customFormat="1" ht="15">
      <c r="A67" s="22">
        <v>3</v>
      </c>
      <c r="B67" s="36"/>
      <c r="C67" s="16"/>
      <c r="D67" s="16"/>
      <c r="E67" s="68"/>
      <c r="F67" s="35"/>
      <c r="G67" s="50"/>
      <c r="H67" s="35"/>
      <c r="I67" s="71"/>
      <c r="J67" s="72"/>
      <c r="K67" s="73"/>
      <c r="L67" s="42"/>
      <c r="M67" s="8"/>
      <c r="N67" s="65"/>
      <c r="O67" s="22"/>
    </row>
    <row r="68" spans="1:15" s="33" customFormat="1" ht="15">
      <c r="A68" s="22">
        <v>4</v>
      </c>
      <c r="B68" s="28"/>
      <c r="C68" s="115"/>
      <c r="D68" s="98"/>
      <c r="E68" s="35"/>
      <c r="F68" s="35"/>
      <c r="G68" s="54"/>
      <c r="H68" s="35"/>
      <c r="I68" s="71"/>
      <c r="J68" s="72"/>
      <c r="K68" s="73"/>
      <c r="L68" s="42"/>
      <c r="M68" s="8"/>
      <c r="N68" s="65"/>
      <c r="O68" s="22"/>
    </row>
    <row r="69" spans="1:15" s="33" customFormat="1" ht="15">
      <c r="A69" s="22">
        <v>5</v>
      </c>
      <c r="B69" s="36"/>
      <c r="C69" s="86"/>
      <c r="D69" s="88"/>
      <c r="E69" s="35"/>
      <c r="F69" s="35"/>
      <c r="G69" s="50"/>
      <c r="H69" s="35"/>
      <c r="I69" s="71"/>
      <c r="J69" s="72"/>
      <c r="K69" s="73"/>
      <c r="L69" s="42"/>
      <c r="M69" s="8"/>
      <c r="N69" s="65"/>
      <c r="O69" s="22"/>
    </row>
    <row r="70" spans="1:15" s="33" customFormat="1" ht="13.5">
      <c r="A70" s="22">
        <v>6</v>
      </c>
      <c r="B70" s="28"/>
      <c r="C70" s="134"/>
      <c r="D70" s="135"/>
      <c r="E70" s="35"/>
      <c r="F70" s="35"/>
      <c r="G70" s="136"/>
      <c r="H70" s="35"/>
      <c r="I70" s="10"/>
      <c r="J70" s="9"/>
      <c r="K70" s="66"/>
      <c r="L70" s="22"/>
      <c r="M70" s="22"/>
      <c r="N70" s="137"/>
      <c r="O70" s="22"/>
    </row>
    <row r="71" spans="1:15" s="33" customFormat="1" ht="12.75">
      <c r="A71" s="22"/>
      <c r="B71" s="28"/>
      <c r="C71" s="29"/>
      <c r="D71" s="29"/>
      <c r="E71" s="35"/>
      <c r="F71" s="35"/>
      <c r="G71" s="34"/>
      <c r="H71" s="35"/>
      <c r="I71" s="10"/>
      <c r="J71" s="9"/>
      <c r="K71" s="66"/>
      <c r="L71" s="22"/>
      <c r="M71" s="22"/>
      <c r="N71" s="22"/>
      <c r="O71" s="22"/>
    </row>
    <row r="72" spans="1:15" s="33" customFormat="1" ht="12.75">
      <c r="A72" s="22"/>
      <c r="B72" s="36"/>
      <c r="C72" s="29"/>
      <c r="D72" s="29"/>
      <c r="E72" s="35"/>
      <c r="F72" s="29"/>
      <c r="G72" s="34"/>
      <c r="H72" s="29"/>
      <c r="I72" s="10"/>
      <c r="J72" s="9"/>
      <c r="K72" s="66"/>
      <c r="L72" s="22"/>
      <c r="M72" s="22"/>
      <c r="N72" s="22"/>
      <c r="O72" s="22"/>
    </row>
    <row r="73" spans="1:15" s="33" customFormat="1" ht="12.75">
      <c r="A73" s="178"/>
      <c r="B73" s="179"/>
      <c r="C73" s="29"/>
      <c r="D73" s="29"/>
      <c r="E73" s="35"/>
      <c r="F73" s="19">
        <f>AVERAGE(J64:J65)</f>
        <v>0.005902777778828749</v>
      </c>
      <c r="G73" s="34"/>
      <c r="H73" s="29"/>
      <c r="I73" s="13">
        <f>AVERAGE(I64:I72)</f>
        <v>0</v>
      </c>
      <c r="J73" s="9"/>
      <c r="K73" s="66"/>
      <c r="L73" s="22"/>
      <c r="M73" s="22"/>
      <c r="N73" s="66">
        <f>SUM(N64:N65)</f>
        <v>232.8291667081212</v>
      </c>
      <c r="O73" s="22"/>
    </row>
    <row r="74" spans="1:15" s="33" customFormat="1" ht="12.75">
      <c r="A74" s="22"/>
      <c r="B74" s="34"/>
      <c r="C74" s="29"/>
      <c r="D74" s="34"/>
      <c r="E74" s="34"/>
      <c r="F74" s="29"/>
      <c r="G74" s="30"/>
      <c r="H74" s="29"/>
      <c r="I74" s="29"/>
      <c r="J74" s="9"/>
      <c r="K74" s="66"/>
      <c r="L74" s="22"/>
      <c r="M74" s="22"/>
      <c r="N74" s="22"/>
      <c r="O74" s="22"/>
    </row>
    <row r="75" spans="1:15" s="33" customFormat="1" ht="15">
      <c r="A75" s="22"/>
      <c r="B75" s="176" t="s">
        <v>141</v>
      </c>
      <c r="C75" s="177"/>
      <c r="D75" s="177"/>
      <c r="E75" s="177"/>
      <c r="F75" s="177"/>
      <c r="G75" s="177"/>
      <c r="H75" s="177"/>
      <c r="I75" s="198"/>
      <c r="J75" s="9"/>
      <c r="K75" s="66"/>
      <c r="L75" s="22"/>
      <c r="M75" s="22"/>
      <c r="N75" s="22"/>
      <c r="O75" s="22"/>
    </row>
    <row r="76" spans="1:11" s="33" customFormat="1" ht="3.75" customHeight="1">
      <c r="A76" s="22"/>
      <c r="B76" s="182"/>
      <c r="C76" s="183"/>
      <c r="D76" s="183"/>
      <c r="E76" s="183"/>
      <c r="F76" s="183"/>
      <c r="G76" s="183"/>
      <c r="H76" s="183"/>
      <c r="I76" s="183"/>
      <c r="J76" s="183"/>
      <c r="K76" s="67"/>
    </row>
    <row r="77" spans="1:15" s="33" customFormat="1" ht="15">
      <c r="A77" s="22">
        <v>2</v>
      </c>
      <c r="B77" s="36">
        <v>41650</v>
      </c>
      <c r="C77" s="93" t="s">
        <v>44</v>
      </c>
      <c r="D77" s="114" t="s">
        <v>45</v>
      </c>
      <c r="E77" s="74">
        <v>41650.027083333334</v>
      </c>
      <c r="F77" s="75">
        <v>41650.03472222222</v>
      </c>
      <c r="G77" s="93" t="s">
        <v>41</v>
      </c>
      <c r="H77" s="68">
        <v>41650.03472222222</v>
      </c>
      <c r="I77" s="10">
        <f>H77-F77</f>
        <v>0</v>
      </c>
      <c r="J77" s="9">
        <f>F77-E77</f>
        <v>0.007638888884685002</v>
      </c>
      <c r="K77" s="65">
        <f>J77*24</f>
        <v>0.18333333323244005</v>
      </c>
      <c r="L77" s="22">
        <v>50</v>
      </c>
      <c r="M77" s="22">
        <v>10</v>
      </c>
      <c r="N77" s="65">
        <f>K77*L77*M77*0.95*1.73</f>
        <v>150.65416658375761</v>
      </c>
      <c r="O77" s="22"/>
    </row>
    <row r="78" spans="1:15" s="33" customFormat="1" ht="15">
      <c r="A78" s="22">
        <v>3</v>
      </c>
      <c r="B78" s="36">
        <v>41665</v>
      </c>
      <c r="C78" s="97" t="s">
        <v>66</v>
      </c>
      <c r="D78" s="69" t="s">
        <v>67</v>
      </c>
      <c r="E78" s="74">
        <v>41665.072916666664</v>
      </c>
      <c r="F78" s="76">
        <v>41665.145833333336</v>
      </c>
      <c r="G78" s="96" t="s">
        <v>30</v>
      </c>
      <c r="H78" s="35">
        <v>41683.78472222222</v>
      </c>
      <c r="I78" s="10">
        <f>H78-F78</f>
        <v>18.63888888888323</v>
      </c>
      <c r="J78" s="9">
        <f>F78-E78</f>
        <v>0.0729166666715173</v>
      </c>
      <c r="K78" s="65">
        <f>J78*24</f>
        <v>1.7500000001164153</v>
      </c>
      <c r="L78" s="22">
        <v>50</v>
      </c>
      <c r="M78" s="22">
        <v>10</v>
      </c>
      <c r="N78" s="65">
        <f>K78*L78*M78*0.95*1.73</f>
        <v>1438.0625000956643</v>
      </c>
      <c r="O78" s="22"/>
    </row>
    <row r="79" spans="1:15" s="33" customFormat="1" ht="15">
      <c r="A79" s="22">
        <v>4</v>
      </c>
      <c r="B79" s="36">
        <v>41687</v>
      </c>
      <c r="C79" s="170" t="s">
        <v>92</v>
      </c>
      <c r="D79" s="165" t="s">
        <v>93</v>
      </c>
      <c r="E79" s="74">
        <v>41687.416666666664</v>
      </c>
      <c r="F79" s="76">
        <v>41687.4375</v>
      </c>
      <c r="G79" s="121" t="s">
        <v>30</v>
      </c>
      <c r="H79" s="35">
        <v>41688.708333333336</v>
      </c>
      <c r="I79" s="10">
        <f>H79-F79</f>
        <v>1.2708333333357587</v>
      </c>
      <c r="J79" s="9">
        <f>F79-E79</f>
        <v>0.020833333335758653</v>
      </c>
      <c r="K79" s="65">
        <f>J79*24</f>
        <v>0.5000000000582077</v>
      </c>
      <c r="L79" s="22">
        <v>50</v>
      </c>
      <c r="M79" s="22">
        <v>10</v>
      </c>
      <c r="N79" s="65">
        <f>K79*L79*M79*0.95*1.73</f>
        <v>410.87500004783215</v>
      </c>
      <c r="O79" s="22"/>
    </row>
    <row r="80" spans="1:15" s="33" customFormat="1" ht="15">
      <c r="A80" s="22">
        <v>5</v>
      </c>
      <c r="B80" s="36">
        <v>41724</v>
      </c>
      <c r="C80" s="173" t="s">
        <v>129</v>
      </c>
      <c r="D80" s="162" t="s">
        <v>130</v>
      </c>
      <c r="E80" s="74">
        <v>41724.572916666664</v>
      </c>
      <c r="F80" s="75">
        <v>41724.59375</v>
      </c>
      <c r="G80" s="93" t="s">
        <v>30</v>
      </c>
      <c r="H80" s="68">
        <v>41726.93402777778</v>
      </c>
      <c r="I80" s="10">
        <f>H80-F80</f>
        <v>2.3402777777810115</v>
      </c>
      <c r="J80" s="9">
        <f>F80-E80</f>
        <v>0.020833333335758653</v>
      </c>
      <c r="K80" s="65">
        <f>J80*24</f>
        <v>0.5000000000582077</v>
      </c>
      <c r="L80" s="22">
        <v>50</v>
      </c>
      <c r="M80" s="22">
        <v>10</v>
      </c>
      <c r="N80" s="65">
        <f>K80*L80*M80*0.95*1.73</f>
        <v>410.87500004783215</v>
      </c>
      <c r="O80" s="22"/>
    </row>
    <row r="81" spans="1:15" s="33" customFormat="1" ht="15">
      <c r="A81" s="22">
        <v>6</v>
      </c>
      <c r="B81" s="36"/>
      <c r="C81" s="172"/>
      <c r="D81" s="174"/>
      <c r="E81" s="74"/>
      <c r="F81" s="76"/>
      <c r="G81" s="122"/>
      <c r="H81" s="35"/>
      <c r="I81" s="10"/>
      <c r="J81" s="9"/>
      <c r="K81" s="65"/>
      <c r="L81" s="22"/>
      <c r="M81" s="22"/>
      <c r="N81" s="65"/>
      <c r="O81" s="22"/>
    </row>
    <row r="82" spans="1:15" s="33" customFormat="1" ht="15">
      <c r="A82" s="22">
        <v>7</v>
      </c>
      <c r="B82" s="36"/>
      <c r="C82" s="90"/>
      <c r="D82" s="91"/>
      <c r="E82" s="75"/>
      <c r="F82" s="76"/>
      <c r="G82" s="55"/>
      <c r="H82" s="35"/>
      <c r="I82" s="10"/>
      <c r="J82" s="9"/>
      <c r="K82" s="65"/>
      <c r="L82" s="22"/>
      <c r="M82" s="22"/>
      <c r="N82" s="65"/>
      <c r="O82" s="22"/>
    </row>
    <row r="83" spans="1:15" s="33" customFormat="1" ht="15">
      <c r="A83" s="22">
        <v>8</v>
      </c>
      <c r="B83" s="36"/>
      <c r="C83" s="92"/>
      <c r="D83" s="77"/>
      <c r="E83" s="75"/>
      <c r="F83" s="76"/>
      <c r="G83" s="55"/>
      <c r="H83" s="35"/>
      <c r="I83" s="10"/>
      <c r="J83" s="9"/>
      <c r="K83" s="65"/>
      <c r="L83" s="22"/>
      <c r="M83" s="22"/>
      <c r="N83" s="65"/>
      <c r="O83" s="22"/>
    </row>
    <row r="84" spans="1:15" s="33" customFormat="1" ht="15">
      <c r="A84" s="46">
        <v>9</v>
      </c>
      <c r="B84" s="53"/>
      <c r="C84" s="99"/>
      <c r="D84" s="100"/>
      <c r="E84" s="75"/>
      <c r="F84" s="76"/>
      <c r="G84" s="55"/>
      <c r="H84" s="35"/>
      <c r="I84" s="10"/>
      <c r="J84" s="9"/>
      <c r="K84" s="65"/>
      <c r="L84" s="22"/>
      <c r="M84" s="22"/>
      <c r="N84" s="65"/>
      <c r="O84" s="22"/>
    </row>
    <row r="85" spans="1:15" s="33" customFormat="1" ht="15">
      <c r="A85" s="22">
        <v>10</v>
      </c>
      <c r="B85" s="36"/>
      <c r="C85" s="86"/>
      <c r="D85" s="86"/>
      <c r="E85" s="74"/>
      <c r="F85" s="76"/>
      <c r="G85" s="51"/>
      <c r="H85" s="35"/>
      <c r="I85" s="10"/>
      <c r="J85" s="9"/>
      <c r="K85" s="65"/>
      <c r="L85" s="22"/>
      <c r="M85" s="22"/>
      <c r="N85" s="65"/>
      <c r="O85" s="22"/>
    </row>
    <row r="86" spans="1:15" s="33" customFormat="1" ht="15">
      <c r="A86" s="22"/>
      <c r="B86" s="28"/>
      <c r="C86" s="101"/>
      <c r="D86" s="102"/>
      <c r="E86" s="37"/>
      <c r="F86" s="35"/>
      <c r="G86" s="51"/>
      <c r="H86" s="35"/>
      <c r="I86" s="10"/>
      <c r="J86" s="9"/>
      <c r="K86" s="66"/>
      <c r="L86" s="22"/>
      <c r="M86" s="22"/>
      <c r="N86" s="22"/>
      <c r="O86" s="22"/>
    </row>
    <row r="87" spans="1:15" s="33" customFormat="1" ht="15">
      <c r="A87" s="22"/>
      <c r="B87" s="28"/>
      <c r="C87" s="49"/>
      <c r="D87" s="49"/>
      <c r="E87" s="37"/>
      <c r="F87" s="35"/>
      <c r="G87" s="51"/>
      <c r="H87" s="35"/>
      <c r="I87" s="10"/>
      <c r="J87" s="9"/>
      <c r="K87" s="66"/>
      <c r="L87" s="22"/>
      <c r="M87" s="22"/>
      <c r="N87" s="22"/>
      <c r="O87" s="22"/>
    </row>
    <row r="88" spans="1:15" s="33" customFormat="1" ht="12.75">
      <c r="A88" s="178" t="s">
        <v>18</v>
      </c>
      <c r="B88" s="179"/>
      <c r="C88" s="34"/>
      <c r="D88" s="29"/>
      <c r="E88" s="37"/>
      <c r="F88" s="19">
        <f>AVERAGE(J77:J80)</f>
        <v>0.030555555556929903</v>
      </c>
      <c r="G88" s="30"/>
      <c r="H88" s="29"/>
      <c r="I88" s="13">
        <f>AVERAGE(I77:I80)</f>
        <v>5.5625</v>
      </c>
      <c r="J88" s="9"/>
      <c r="K88" s="66"/>
      <c r="L88" s="22"/>
      <c r="M88" s="22"/>
      <c r="N88" s="66">
        <f>SUM(N77:N80)</f>
        <v>2410.466666775086</v>
      </c>
      <c r="O88" s="22"/>
    </row>
    <row r="89" spans="1:15" s="33" customFormat="1" ht="12.75">
      <c r="A89" s="22"/>
      <c r="B89" s="34"/>
      <c r="C89" s="34"/>
      <c r="D89" s="29"/>
      <c r="E89" s="34"/>
      <c r="F89" s="29"/>
      <c r="G89" s="30"/>
      <c r="H89" s="29"/>
      <c r="I89" s="10"/>
      <c r="J89" s="9"/>
      <c r="K89" s="66"/>
      <c r="L89" s="22"/>
      <c r="M89" s="22"/>
      <c r="N89" s="22"/>
      <c r="O89" s="22"/>
    </row>
    <row r="90" spans="1:15" s="33" customFormat="1" ht="15">
      <c r="A90" s="78"/>
      <c r="B90" s="79"/>
      <c r="C90" s="80"/>
      <c r="D90" s="176" t="s">
        <v>142</v>
      </c>
      <c r="E90" s="177"/>
      <c r="F90" s="177"/>
      <c r="G90" s="177"/>
      <c r="H90" s="59"/>
      <c r="I90" s="60"/>
      <c r="J90" s="9"/>
      <c r="K90" s="66"/>
      <c r="L90" s="22"/>
      <c r="M90" s="22"/>
      <c r="N90" s="22"/>
      <c r="O90" s="22"/>
    </row>
    <row r="91" spans="1:11" s="33" customFormat="1" ht="12.75">
      <c r="A91" s="22"/>
      <c r="B91" s="180"/>
      <c r="C91" s="181"/>
      <c r="D91" s="181"/>
      <c r="E91" s="181"/>
      <c r="F91" s="181"/>
      <c r="G91" s="181"/>
      <c r="H91" s="181"/>
      <c r="I91" s="181"/>
      <c r="J91" s="181"/>
      <c r="K91" s="67"/>
    </row>
    <row r="92" spans="1:15" s="33" customFormat="1" ht="15">
      <c r="A92" s="22">
        <v>1</v>
      </c>
      <c r="B92" s="36">
        <v>41647</v>
      </c>
      <c r="C92" s="157" t="s">
        <v>26</v>
      </c>
      <c r="D92" s="161" t="s">
        <v>24</v>
      </c>
      <c r="E92" s="111">
        <v>41647.49652777778</v>
      </c>
      <c r="F92" s="112">
        <v>41647.50347222222</v>
      </c>
      <c r="G92" s="69" t="s">
        <v>25</v>
      </c>
      <c r="H92" s="68">
        <v>41647.50347222222</v>
      </c>
      <c r="I92" s="10">
        <f aca="true" t="shared" si="13" ref="I92:I102">H92-F92</f>
        <v>0</v>
      </c>
      <c r="J92" s="9">
        <f aca="true" t="shared" si="14" ref="J92:J99">F92-E92</f>
        <v>0.0069444444379769266</v>
      </c>
      <c r="K92" s="65">
        <f>J92*24</f>
        <v>0.16666666651144624</v>
      </c>
      <c r="L92" s="8">
        <v>30</v>
      </c>
      <c r="M92" s="8">
        <v>10</v>
      </c>
      <c r="N92" s="65">
        <f>K92*L92*M92*0.95*1.73</f>
        <v>82.17499992346856</v>
      </c>
      <c r="O92" s="22"/>
    </row>
    <row r="93" spans="1:15" s="33" customFormat="1" ht="15">
      <c r="A93" s="22">
        <v>2</v>
      </c>
      <c r="B93" s="36">
        <v>41647</v>
      </c>
      <c r="C93" s="157" t="s">
        <v>27</v>
      </c>
      <c r="D93" s="162" t="s">
        <v>24</v>
      </c>
      <c r="E93" s="70">
        <v>41647.49652777778</v>
      </c>
      <c r="F93" s="37">
        <v>41647.520833333336</v>
      </c>
      <c r="G93" s="69" t="s">
        <v>25</v>
      </c>
      <c r="H93" s="68">
        <v>41647.520833333336</v>
      </c>
      <c r="I93" s="10">
        <f>H93-F93</f>
        <v>0</v>
      </c>
      <c r="J93" s="9">
        <f t="shared" si="14"/>
        <v>0.024305555554747116</v>
      </c>
      <c r="K93" s="65">
        <f aca="true" t="shared" si="15" ref="K93:K99">J93*24</f>
        <v>0.5833333333139308</v>
      </c>
      <c r="L93" s="8">
        <v>30</v>
      </c>
      <c r="M93" s="8">
        <v>10</v>
      </c>
      <c r="N93" s="65">
        <f aca="true" t="shared" si="16" ref="N93:N99">K93*L93*M93*0.95*1.73</f>
        <v>287.61249999043355</v>
      </c>
      <c r="O93" s="22"/>
    </row>
    <row r="94" spans="1:15" s="149" customFormat="1" ht="15">
      <c r="A94" s="139">
        <v>3</v>
      </c>
      <c r="B94" s="140">
        <v>41649</v>
      </c>
      <c r="C94" s="159" t="s">
        <v>37</v>
      </c>
      <c r="D94" s="158" t="s">
        <v>38</v>
      </c>
      <c r="E94" s="142">
        <v>41649.600694444445</v>
      </c>
      <c r="F94" s="143">
        <v>41649.68402777778</v>
      </c>
      <c r="G94" s="141" t="s">
        <v>39</v>
      </c>
      <c r="H94" s="144">
        <v>41652.694444444445</v>
      </c>
      <c r="I94" s="145">
        <f t="shared" si="13"/>
        <v>3.0104166666642413</v>
      </c>
      <c r="J94" s="146">
        <f t="shared" si="14"/>
        <v>0.08333333333575865</v>
      </c>
      <c r="K94" s="147">
        <f t="shared" si="15"/>
        <v>2.0000000000582077</v>
      </c>
      <c r="L94" s="148">
        <v>50</v>
      </c>
      <c r="M94" s="148">
        <v>10</v>
      </c>
      <c r="N94" s="147">
        <f t="shared" si="16"/>
        <v>1643.5000000478321</v>
      </c>
      <c r="O94" s="139"/>
    </row>
    <row r="95" spans="1:15" s="33" customFormat="1" ht="15">
      <c r="A95" s="22">
        <v>4</v>
      </c>
      <c r="B95" s="36">
        <v>41649</v>
      </c>
      <c r="C95" s="159" t="s">
        <v>40</v>
      </c>
      <c r="D95" s="163" t="s">
        <v>24</v>
      </c>
      <c r="E95" s="160">
        <v>41649.95416666667</v>
      </c>
      <c r="F95" s="37">
        <v>41649.98819444444</v>
      </c>
      <c r="G95" s="58" t="s">
        <v>41</v>
      </c>
      <c r="H95" s="68">
        <v>41649.98819444444</v>
      </c>
      <c r="I95" s="10">
        <f t="shared" si="13"/>
        <v>0</v>
      </c>
      <c r="J95" s="9">
        <f t="shared" si="14"/>
        <v>0.03402777777228039</v>
      </c>
      <c r="K95" s="65">
        <f t="shared" si="15"/>
        <v>0.8166666665347293</v>
      </c>
      <c r="L95" s="8">
        <v>50</v>
      </c>
      <c r="M95" s="8">
        <v>10</v>
      </c>
      <c r="N95" s="65">
        <f t="shared" si="16"/>
        <v>671.0958332249138</v>
      </c>
      <c r="O95" s="22"/>
    </row>
    <row r="96" spans="1:15" s="33" customFormat="1" ht="15">
      <c r="A96" s="22">
        <v>5</v>
      </c>
      <c r="B96" s="36">
        <v>41649</v>
      </c>
      <c r="C96" s="159" t="s">
        <v>42</v>
      </c>
      <c r="D96" s="163" t="s">
        <v>24</v>
      </c>
      <c r="E96" s="70">
        <v>41649.989583333336</v>
      </c>
      <c r="F96" s="35">
        <v>41650.010416666664</v>
      </c>
      <c r="G96" s="51" t="s">
        <v>41</v>
      </c>
      <c r="H96" s="35">
        <v>41650.010416666664</v>
      </c>
      <c r="I96" s="10">
        <f t="shared" si="13"/>
        <v>0</v>
      </c>
      <c r="J96" s="9">
        <f t="shared" si="14"/>
        <v>0.020833333328482695</v>
      </c>
      <c r="K96" s="65">
        <f t="shared" si="15"/>
        <v>0.4999999998835847</v>
      </c>
      <c r="L96" s="8">
        <v>50</v>
      </c>
      <c r="M96" s="8">
        <v>10</v>
      </c>
      <c r="N96" s="65">
        <f t="shared" si="16"/>
        <v>410.8749999043357</v>
      </c>
      <c r="O96" s="22"/>
    </row>
    <row r="97" spans="1:15" s="40" customFormat="1" ht="15">
      <c r="A97" s="42">
        <v>6</v>
      </c>
      <c r="B97" s="36">
        <v>41650</v>
      </c>
      <c r="C97" s="159" t="s">
        <v>43</v>
      </c>
      <c r="D97" s="93" t="s">
        <v>24</v>
      </c>
      <c r="E97" s="35">
        <v>41650.125</v>
      </c>
      <c r="F97" s="35">
        <v>41650.14166666667</v>
      </c>
      <c r="G97" s="51" t="s">
        <v>41</v>
      </c>
      <c r="H97" s="35">
        <v>41650.14166666667</v>
      </c>
      <c r="I97" s="10">
        <f t="shared" si="13"/>
        <v>0</v>
      </c>
      <c r="J97" s="9">
        <f t="shared" si="14"/>
        <v>0.016666666670062114</v>
      </c>
      <c r="K97" s="65">
        <f t="shared" si="15"/>
        <v>0.4000000000814907</v>
      </c>
      <c r="L97" s="8">
        <v>50</v>
      </c>
      <c r="M97" s="8">
        <v>10</v>
      </c>
      <c r="N97" s="65">
        <f t="shared" si="16"/>
        <v>328.700000066965</v>
      </c>
      <c r="O97" s="42"/>
    </row>
    <row r="98" spans="1:15" s="156" customFormat="1" ht="15">
      <c r="A98" s="150">
        <v>7</v>
      </c>
      <c r="B98" s="151">
        <v>41652</v>
      </c>
      <c r="C98" s="152" t="s">
        <v>48</v>
      </c>
      <c r="D98" s="164" t="s">
        <v>49</v>
      </c>
      <c r="E98" s="153">
        <v>41652.885416666664</v>
      </c>
      <c r="F98" s="154">
        <v>41652.9375</v>
      </c>
      <c r="G98" s="155" t="s">
        <v>50</v>
      </c>
      <c r="H98" s="154">
        <v>41652.9375</v>
      </c>
      <c r="I98" s="145">
        <f t="shared" si="13"/>
        <v>0</v>
      </c>
      <c r="J98" s="146">
        <f t="shared" si="14"/>
        <v>0.05208333333575865</v>
      </c>
      <c r="K98" s="147">
        <f t="shared" si="15"/>
        <v>1.2500000000582077</v>
      </c>
      <c r="L98" s="148">
        <v>50</v>
      </c>
      <c r="M98" s="148">
        <v>10</v>
      </c>
      <c r="N98" s="147">
        <f t="shared" si="16"/>
        <v>1027.1875000478321</v>
      </c>
      <c r="O98" s="150"/>
    </row>
    <row r="99" spans="1:15" s="33" customFormat="1" ht="15">
      <c r="A99" s="22">
        <v>8</v>
      </c>
      <c r="B99" s="36">
        <v>41660</v>
      </c>
      <c r="C99" s="94" t="s">
        <v>48</v>
      </c>
      <c r="D99" s="166" t="s">
        <v>60</v>
      </c>
      <c r="E99" s="70">
        <v>41660.24652777778</v>
      </c>
      <c r="F99" s="35">
        <v>41660.27777777778</v>
      </c>
      <c r="G99" s="51" t="s">
        <v>61</v>
      </c>
      <c r="H99" s="39">
        <v>41660.572916666664</v>
      </c>
      <c r="I99" s="10">
        <f t="shared" si="13"/>
        <v>0.2951388888832298</v>
      </c>
      <c r="J99" s="9">
        <f t="shared" si="14"/>
        <v>0.03125</v>
      </c>
      <c r="K99" s="65">
        <f t="shared" si="15"/>
        <v>0.75</v>
      </c>
      <c r="L99" s="8">
        <v>50</v>
      </c>
      <c r="M99" s="8">
        <v>10</v>
      </c>
      <c r="N99" s="65">
        <f t="shared" si="16"/>
        <v>616.3125</v>
      </c>
      <c r="O99" s="22"/>
    </row>
    <row r="100" spans="1:15" s="33" customFormat="1" ht="27.75" customHeight="1">
      <c r="A100" s="22">
        <v>9</v>
      </c>
      <c r="B100" s="36">
        <v>41671</v>
      </c>
      <c r="C100" s="94" t="s">
        <v>74</v>
      </c>
      <c r="D100" s="163" t="s">
        <v>24</v>
      </c>
      <c r="E100" s="70">
        <v>41671.91180555556</v>
      </c>
      <c r="F100" s="89">
        <v>41671.964583333334</v>
      </c>
      <c r="G100" s="167" t="s">
        <v>75</v>
      </c>
      <c r="H100" s="39">
        <v>41671.964583333334</v>
      </c>
      <c r="I100" s="10">
        <f>H100-F100</f>
        <v>0</v>
      </c>
      <c r="J100" s="9">
        <f>F100-E100</f>
        <v>0.05277777777519077</v>
      </c>
      <c r="K100" s="65">
        <f>J100*24</f>
        <v>1.2666666666045785</v>
      </c>
      <c r="L100" s="8">
        <v>50</v>
      </c>
      <c r="M100" s="8">
        <v>10</v>
      </c>
      <c r="N100" s="65">
        <f>K100*L100*M100*0.95*1.73</f>
        <v>1040.8833332823124</v>
      </c>
      <c r="O100" s="22"/>
    </row>
    <row r="101" spans="1:15" s="33" customFormat="1" ht="15">
      <c r="A101" s="22">
        <v>10</v>
      </c>
      <c r="B101" s="36">
        <v>41678</v>
      </c>
      <c r="C101" s="97" t="s">
        <v>76</v>
      </c>
      <c r="D101" s="131" t="s">
        <v>24</v>
      </c>
      <c r="E101" s="70">
        <v>41678.88888888889</v>
      </c>
      <c r="F101" s="35">
        <v>41678.913194444445</v>
      </c>
      <c r="G101" s="51" t="s">
        <v>77</v>
      </c>
      <c r="H101" s="35">
        <v>41678.99097222222</v>
      </c>
      <c r="I101" s="10">
        <f>H101-F101</f>
        <v>0.07777777777664596</v>
      </c>
      <c r="J101" s="9">
        <f>F101-E101</f>
        <v>0.024305555554747116</v>
      </c>
      <c r="K101" s="65">
        <f>J101*24</f>
        <v>0.5833333333139308</v>
      </c>
      <c r="L101" s="8">
        <v>50</v>
      </c>
      <c r="M101" s="8">
        <v>10</v>
      </c>
      <c r="N101" s="65">
        <f>K101*L101*M101*0.95*1.73</f>
        <v>479.3541666507226</v>
      </c>
      <c r="O101" s="22"/>
    </row>
    <row r="102" spans="1:15" s="33" customFormat="1" ht="15">
      <c r="A102" s="22">
        <v>11</v>
      </c>
      <c r="B102" s="36">
        <v>41727</v>
      </c>
      <c r="C102" s="159" t="s">
        <v>125</v>
      </c>
      <c r="D102" s="132" t="s">
        <v>126</v>
      </c>
      <c r="E102" s="37">
        <v>41727.53125</v>
      </c>
      <c r="F102" s="35">
        <v>41727.53472222222</v>
      </c>
      <c r="G102" s="51" t="s">
        <v>127</v>
      </c>
      <c r="H102" s="35">
        <v>41730.788194444445</v>
      </c>
      <c r="I102" s="10">
        <f t="shared" si="13"/>
        <v>3.2534722222262644</v>
      </c>
      <c r="J102" s="9">
        <f>F102-E102</f>
        <v>0.0034722222189884633</v>
      </c>
      <c r="K102" s="65">
        <f>J102*24</f>
        <v>0.08333333325572312</v>
      </c>
      <c r="L102" s="8">
        <v>50</v>
      </c>
      <c r="M102" s="8">
        <v>10</v>
      </c>
      <c r="N102" s="65">
        <f>K102*L102*M102*0.95*1.73</f>
        <v>68.47916660289047</v>
      </c>
      <c r="O102" s="22"/>
    </row>
    <row r="103" spans="1:15" s="33" customFormat="1" ht="15">
      <c r="A103" s="22">
        <v>12</v>
      </c>
      <c r="B103" s="36"/>
      <c r="C103" s="171"/>
      <c r="D103" s="133"/>
      <c r="E103" s="37"/>
      <c r="F103" s="35"/>
      <c r="G103" s="51"/>
      <c r="H103" s="35"/>
      <c r="I103" s="10"/>
      <c r="J103" s="9"/>
      <c r="K103" s="65"/>
      <c r="L103" s="8"/>
      <c r="M103" s="8"/>
      <c r="N103" s="65"/>
      <c r="O103" s="22"/>
    </row>
    <row r="104" spans="1:15" s="33" customFormat="1" ht="15">
      <c r="A104" s="22">
        <v>13</v>
      </c>
      <c r="B104" s="36"/>
      <c r="C104" s="116"/>
      <c r="D104" s="93"/>
      <c r="E104" s="70"/>
      <c r="F104" s="35"/>
      <c r="G104" s="51"/>
      <c r="H104" s="35"/>
      <c r="I104" s="10"/>
      <c r="J104" s="9"/>
      <c r="K104" s="65"/>
      <c r="L104" s="8"/>
      <c r="M104" s="8"/>
      <c r="N104" s="65"/>
      <c r="O104" s="22"/>
    </row>
    <row r="105" spans="1:15" s="33" customFormat="1" ht="15">
      <c r="A105" s="22">
        <v>14</v>
      </c>
      <c r="B105" s="36"/>
      <c r="C105" s="95"/>
      <c r="D105" s="87"/>
      <c r="E105" s="37"/>
      <c r="F105" s="35"/>
      <c r="G105" s="30"/>
      <c r="H105" s="35"/>
      <c r="I105" s="10"/>
      <c r="J105" s="9"/>
      <c r="K105" s="66"/>
      <c r="L105" s="22"/>
      <c r="M105" s="22"/>
      <c r="N105" s="22"/>
      <c r="O105" s="22"/>
    </row>
    <row r="106" spans="1:15" s="33" customFormat="1" ht="12.75">
      <c r="A106" s="22">
        <v>15</v>
      </c>
      <c r="B106" s="36"/>
      <c r="C106" s="34"/>
      <c r="D106" s="29"/>
      <c r="E106" s="37"/>
      <c r="F106" s="35"/>
      <c r="G106" s="30"/>
      <c r="H106" s="35"/>
      <c r="I106" s="10"/>
      <c r="J106" s="9"/>
      <c r="K106" s="66"/>
      <c r="L106" s="22"/>
      <c r="M106" s="22"/>
      <c r="N106" s="22"/>
      <c r="O106" s="22"/>
    </row>
    <row r="107" spans="1:15" s="33" customFormat="1" ht="12.75">
      <c r="A107" s="22"/>
      <c r="B107" s="36"/>
      <c r="C107" s="34"/>
      <c r="D107" s="29"/>
      <c r="E107" s="37"/>
      <c r="F107" s="35"/>
      <c r="G107" s="30"/>
      <c r="H107" s="29"/>
      <c r="I107" s="13"/>
      <c r="J107" s="9"/>
      <c r="K107" s="66"/>
      <c r="L107" s="22"/>
      <c r="M107" s="22"/>
      <c r="N107" s="22"/>
      <c r="O107" s="22"/>
    </row>
    <row r="108" spans="1:15" s="33" customFormat="1" ht="12.75">
      <c r="A108" s="22"/>
      <c r="B108" s="36"/>
      <c r="C108" s="34"/>
      <c r="D108" s="29"/>
      <c r="E108" s="37"/>
      <c r="F108" s="19"/>
      <c r="G108" s="30"/>
      <c r="H108" s="29"/>
      <c r="I108" s="13"/>
      <c r="J108" s="9"/>
      <c r="K108" s="66"/>
      <c r="L108" s="22"/>
      <c r="M108" s="22"/>
      <c r="N108" s="22"/>
      <c r="O108" s="22"/>
    </row>
    <row r="109" spans="1:15" s="33" customFormat="1" ht="12.75">
      <c r="A109" s="178" t="s">
        <v>17</v>
      </c>
      <c r="B109" s="179"/>
      <c r="C109" s="34"/>
      <c r="D109" s="29"/>
      <c r="E109" s="37"/>
      <c r="F109" s="19">
        <f>AVERAGE(J92:J102)</f>
        <v>0.031818181816726625</v>
      </c>
      <c r="G109" s="30"/>
      <c r="H109" s="29"/>
      <c r="I109" s="13">
        <f>AVERAGE(I92:I102)</f>
        <v>0.6033459595954892</v>
      </c>
      <c r="J109" s="9"/>
      <c r="K109" s="66"/>
      <c r="L109" s="22"/>
      <c r="M109" s="22"/>
      <c r="N109" s="66">
        <f>SUM(N92:N102)</f>
        <v>6656.174999741706</v>
      </c>
      <c r="O109" s="22"/>
    </row>
    <row r="110" spans="1:15" s="33" customFormat="1" ht="12.75">
      <c r="A110" s="22"/>
      <c r="B110" s="34"/>
      <c r="C110" s="34"/>
      <c r="D110" s="29"/>
      <c r="E110" s="34"/>
      <c r="F110" s="29"/>
      <c r="G110" s="30"/>
      <c r="H110" s="29"/>
      <c r="I110" s="10"/>
      <c r="J110" s="9"/>
      <c r="K110" s="66"/>
      <c r="L110" s="22"/>
      <c r="M110" s="22"/>
      <c r="N110" s="22"/>
      <c r="O110" s="22"/>
    </row>
    <row r="111" spans="1:15" s="33" customFormat="1" ht="15">
      <c r="A111" s="22"/>
      <c r="B111" s="176" t="s">
        <v>143</v>
      </c>
      <c r="C111" s="177"/>
      <c r="D111" s="177"/>
      <c r="E111" s="177"/>
      <c r="F111" s="177"/>
      <c r="G111" s="177"/>
      <c r="H111" s="177"/>
      <c r="I111" s="198"/>
      <c r="J111" s="9"/>
      <c r="K111" s="66"/>
      <c r="L111" s="22"/>
      <c r="M111" s="22"/>
      <c r="N111" s="22"/>
      <c r="O111" s="22"/>
    </row>
    <row r="112" spans="1:13" s="33" customFormat="1" ht="12.75">
      <c r="A112" s="22"/>
      <c r="B112" s="182"/>
      <c r="C112" s="183"/>
      <c r="D112" s="183"/>
      <c r="E112" s="183"/>
      <c r="F112" s="183"/>
      <c r="G112" s="183"/>
      <c r="H112" s="183"/>
      <c r="I112" s="183"/>
      <c r="J112" s="183"/>
      <c r="K112" s="183"/>
      <c r="L112" s="183"/>
      <c r="M112" s="183"/>
    </row>
    <row r="113" spans="1:15" s="33" customFormat="1" ht="15">
      <c r="A113" s="22">
        <v>1</v>
      </c>
      <c r="B113" s="36">
        <v>41687</v>
      </c>
      <c r="C113" s="97" t="s">
        <v>90</v>
      </c>
      <c r="D113" s="93" t="s">
        <v>91</v>
      </c>
      <c r="E113" s="70">
        <v>41687.041666666664</v>
      </c>
      <c r="F113" s="37">
        <v>41687.07986111111</v>
      </c>
      <c r="G113" s="16" t="s">
        <v>30</v>
      </c>
      <c r="H113" s="68">
        <v>41688.708333333336</v>
      </c>
      <c r="I113" s="10">
        <f>H113-F113</f>
        <v>1.6284722222262644</v>
      </c>
      <c r="J113" s="9">
        <f>F113-E113</f>
        <v>0.038194444445252884</v>
      </c>
      <c r="K113" s="65">
        <f>J113*24</f>
        <v>0.9166666666860692</v>
      </c>
      <c r="L113" s="8">
        <v>30</v>
      </c>
      <c r="M113" s="8">
        <v>10</v>
      </c>
      <c r="N113" s="65">
        <f>K113*L113*M113*0.95*1.73</f>
        <v>451.96250000956644</v>
      </c>
      <c r="O113" s="22"/>
    </row>
    <row r="114" spans="1:15" s="33" customFormat="1" ht="14.25" customHeight="1">
      <c r="A114" s="22">
        <v>2</v>
      </c>
      <c r="B114" s="36">
        <v>41714</v>
      </c>
      <c r="C114" s="94" t="s">
        <v>116</v>
      </c>
      <c r="D114" s="166" t="s">
        <v>117</v>
      </c>
      <c r="E114" s="70">
        <v>41714.25486111111</v>
      </c>
      <c r="F114" s="37">
        <v>41714.305555555555</v>
      </c>
      <c r="G114" s="116" t="s">
        <v>118</v>
      </c>
      <c r="H114" s="68">
        <v>41714.475694444445</v>
      </c>
      <c r="I114" s="10">
        <f>H114-F114</f>
        <v>0.17013888889050577</v>
      </c>
      <c r="J114" s="9">
        <f>F114-E114</f>
        <v>0.0506944444423425</v>
      </c>
      <c r="K114" s="65">
        <f>J114*24</f>
        <v>1.21666666661622</v>
      </c>
      <c r="L114" s="22">
        <v>30</v>
      </c>
      <c r="M114" s="8">
        <v>10</v>
      </c>
      <c r="N114" s="65">
        <f>K114*L114*M114*0.95*1.73</f>
        <v>599.8774999751273</v>
      </c>
      <c r="O114" s="22"/>
    </row>
    <row r="115" spans="1:15" s="33" customFormat="1" ht="15">
      <c r="A115" s="22">
        <v>3</v>
      </c>
      <c r="B115" s="36">
        <v>41728</v>
      </c>
      <c r="C115" s="159" t="s">
        <v>124</v>
      </c>
      <c r="D115" s="159" t="s">
        <v>24</v>
      </c>
      <c r="E115" s="70">
        <v>41728.395833333336</v>
      </c>
      <c r="F115" s="37">
        <v>41728.48263888889</v>
      </c>
      <c r="G115" s="57" t="s">
        <v>118</v>
      </c>
      <c r="H115" s="68">
        <v>41728.48263888889</v>
      </c>
      <c r="I115" s="10">
        <f>H115-F115</f>
        <v>0</v>
      </c>
      <c r="J115" s="9">
        <f>F115-E115</f>
        <v>0.08680555555474712</v>
      </c>
      <c r="K115" s="65">
        <f>J115*24</f>
        <v>2.083333333313931</v>
      </c>
      <c r="L115" s="22">
        <v>30</v>
      </c>
      <c r="M115" s="8">
        <v>10</v>
      </c>
      <c r="N115" s="65">
        <f>K115*L115*M115*0.95*1.73</f>
        <v>1027.1874999904335</v>
      </c>
      <c r="O115" s="22"/>
    </row>
    <row r="116" spans="1:15" s="33" customFormat="1" ht="12.75">
      <c r="A116" s="178" t="s">
        <v>16</v>
      </c>
      <c r="B116" s="179"/>
      <c r="C116" s="34"/>
      <c r="D116" s="29"/>
      <c r="E116" s="34"/>
      <c r="F116" s="19">
        <f>AVERAGE(J113:J115)</f>
        <v>0.058564814814114165</v>
      </c>
      <c r="G116" s="30"/>
      <c r="H116" s="29"/>
      <c r="I116" s="13">
        <f>AVERAGE(I113:I115)</f>
        <v>0.5995370370389234</v>
      </c>
      <c r="J116" s="25"/>
      <c r="K116" s="66"/>
      <c r="L116" s="22"/>
      <c r="M116" s="22"/>
      <c r="N116" s="66">
        <f>SUM(N113:N115)</f>
        <v>2079.0274999751273</v>
      </c>
      <c r="O116" s="22"/>
    </row>
    <row r="117" spans="1:15" s="33" customFormat="1" ht="12.75">
      <c r="A117" s="22"/>
      <c r="B117" s="34"/>
      <c r="C117" s="34"/>
      <c r="D117" s="29"/>
      <c r="E117" s="34"/>
      <c r="F117" s="29"/>
      <c r="G117" s="30"/>
      <c r="H117" s="29"/>
      <c r="I117" s="13"/>
      <c r="J117" s="25"/>
      <c r="K117" s="66"/>
      <c r="L117" s="22"/>
      <c r="M117" s="22"/>
      <c r="N117" s="22"/>
      <c r="O117" s="22"/>
    </row>
    <row r="118" spans="1:15" s="33" customFormat="1" ht="12.75">
      <c r="A118" s="22"/>
      <c r="B118" s="34"/>
      <c r="C118" s="34"/>
      <c r="D118" s="29"/>
      <c r="E118" s="34"/>
      <c r="F118" s="29"/>
      <c r="G118" s="30"/>
      <c r="H118" s="29"/>
      <c r="I118" s="13"/>
      <c r="J118" s="25"/>
      <c r="K118" s="66"/>
      <c r="L118" s="22"/>
      <c r="M118" s="22"/>
      <c r="N118" s="22"/>
      <c r="O118" s="22"/>
    </row>
    <row r="119" spans="1:15" s="33" customFormat="1" ht="12.75">
      <c r="A119" s="178" t="s">
        <v>15</v>
      </c>
      <c r="B119" s="179"/>
      <c r="C119" s="34"/>
      <c r="D119" s="29"/>
      <c r="E119" s="34"/>
      <c r="F119" s="19">
        <f>AVERAGE(F116,F109,F88,F73,F60,F48)</f>
        <v>0.03360900673472894</v>
      </c>
      <c r="G119" s="19"/>
      <c r="H119" s="19"/>
      <c r="I119" s="13">
        <f>AVERAGE(I116,I109,I88,I73,I60,I48)</f>
        <v>3.4685360549944257</v>
      </c>
      <c r="J119" s="25"/>
      <c r="K119" s="66"/>
      <c r="L119" s="22"/>
      <c r="M119" s="22"/>
      <c r="N119" s="66">
        <f>SUM(N116,N109,N88,N73,N60,N48)</f>
        <v>34631.66764974748</v>
      </c>
      <c r="O119" s="22"/>
    </row>
    <row r="120" spans="1:15" s="33" customFormat="1" ht="12.75">
      <c r="A120" s="22"/>
      <c r="B120" s="34"/>
      <c r="C120" s="29"/>
      <c r="D120" s="29"/>
      <c r="E120" s="29"/>
      <c r="F120" s="29"/>
      <c r="G120" s="30"/>
      <c r="H120" s="29"/>
      <c r="I120" s="31"/>
      <c r="J120" s="25"/>
      <c r="K120" s="66"/>
      <c r="L120" s="22"/>
      <c r="M120" s="22"/>
      <c r="N120" s="22"/>
      <c r="O120" s="22"/>
    </row>
    <row r="121" spans="1:15" s="33" customFormat="1" ht="12.75">
      <c r="A121" s="22"/>
      <c r="B121" s="34"/>
      <c r="C121" s="29"/>
      <c r="D121" s="29"/>
      <c r="E121" s="29"/>
      <c r="F121" s="29"/>
      <c r="G121" s="30"/>
      <c r="H121" s="29"/>
      <c r="I121" s="31"/>
      <c r="J121" s="25"/>
      <c r="K121" s="66"/>
      <c r="L121" s="22"/>
      <c r="M121" s="22"/>
      <c r="N121" s="22"/>
      <c r="O121" s="22"/>
    </row>
    <row r="122" spans="1:15" s="33" customFormat="1" ht="12.75">
      <c r="A122" s="22"/>
      <c r="B122" s="34"/>
      <c r="C122" s="29"/>
      <c r="D122" s="29"/>
      <c r="E122" s="29"/>
      <c r="F122" s="29"/>
      <c r="G122" s="30"/>
      <c r="H122" s="29"/>
      <c r="I122" s="31"/>
      <c r="J122" s="25"/>
      <c r="K122" s="66"/>
      <c r="L122" s="22"/>
      <c r="M122" s="22"/>
      <c r="N122" s="22"/>
      <c r="O122" s="22"/>
    </row>
    <row r="123" spans="1:15" s="33" customFormat="1" ht="12.75">
      <c r="A123" s="22"/>
      <c r="B123" s="29"/>
      <c r="C123" s="196"/>
      <c r="D123" s="196"/>
      <c r="E123" s="196"/>
      <c r="F123" s="196"/>
      <c r="G123" s="196"/>
      <c r="H123" s="29"/>
      <c r="I123" s="31"/>
      <c r="J123" s="25"/>
      <c r="K123" s="66"/>
      <c r="L123" s="22"/>
      <c r="M123" s="22"/>
      <c r="N123" s="22"/>
      <c r="O123" s="22"/>
    </row>
    <row r="124" spans="1:15" s="33" customFormat="1" ht="12.75">
      <c r="A124" s="22"/>
      <c r="B124" s="22"/>
      <c r="C124" s="22"/>
      <c r="D124" s="22"/>
      <c r="E124" s="24"/>
      <c r="F124" s="24"/>
      <c r="G124" s="22"/>
      <c r="H124" s="25"/>
      <c r="I124" s="38"/>
      <c r="J124" s="25"/>
      <c r="K124" s="66"/>
      <c r="L124" s="22"/>
      <c r="M124" s="22"/>
      <c r="N124" s="22"/>
      <c r="O124" s="22"/>
    </row>
    <row r="125" spans="1:15" s="33" customFormat="1" ht="12.75">
      <c r="A125" s="22"/>
      <c r="B125" s="22"/>
      <c r="C125" s="22"/>
      <c r="D125" s="22"/>
      <c r="E125" s="24"/>
      <c r="F125" s="24"/>
      <c r="G125" s="22"/>
      <c r="H125" s="25"/>
      <c r="I125" s="26"/>
      <c r="J125" s="25"/>
      <c r="K125" s="66"/>
      <c r="L125" s="22"/>
      <c r="M125" s="22"/>
      <c r="N125" s="22"/>
      <c r="O125" s="22"/>
    </row>
    <row r="126" spans="1:15" s="33" customFormat="1" ht="12.75">
      <c r="A126" s="22"/>
      <c r="B126" s="22"/>
      <c r="C126" s="22"/>
      <c r="D126" s="22"/>
      <c r="E126" s="24"/>
      <c r="F126" s="24"/>
      <c r="G126" s="22"/>
      <c r="H126" s="25"/>
      <c r="I126" s="26"/>
      <c r="J126" s="25"/>
      <c r="K126" s="66"/>
      <c r="L126" s="22"/>
      <c r="M126" s="22"/>
      <c r="N126" s="22"/>
      <c r="O126" s="22"/>
    </row>
    <row r="127" spans="1:15" s="33" customFormat="1" ht="12.75">
      <c r="A127" s="22"/>
      <c r="B127" s="22"/>
      <c r="C127" s="22"/>
      <c r="D127" s="22"/>
      <c r="E127" s="24"/>
      <c r="F127" s="24"/>
      <c r="G127" s="22"/>
      <c r="H127" s="25"/>
      <c r="I127" s="26"/>
      <c r="J127" s="25"/>
      <c r="K127" s="66"/>
      <c r="L127" s="22"/>
      <c r="M127" s="22"/>
      <c r="N127" s="22"/>
      <c r="O127" s="22"/>
    </row>
    <row r="128" spans="1:15" s="33" customFormat="1" ht="12.75">
      <c r="A128" s="22"/>
      <c r="B128" s="22"/>
      <c r="C128" s="22"/>
      <c r="D128" s="22"/>
      <c r="E128" s="24"/>
      <c r="F128" s="24"/>
      <c r="G128" s="22"/>
      <c r="H128" s="25"/>
      <c r="I128" s="26"/>
      <c r="J128" s="25"/>
      <c r="K128" s="66"/>
      <c r="L128" s="22"/>
      <c r="M128" s="22"/>
      <c r="N128" s="22"/>
      <c r="O128" s="22"/>
    </row>
    <row r="129" spans="1:15" s="33" customFormat="1" ht="12.75">
      <c r="A129" s="22"/>
      <c r="B129" s="22"/>
      <c r="C129" s="22"/>
      <c r="D129" s="22"/>
      <c r="E129" s="25"/>
      <c r="F129" s="24"/>
      <c r="G129" s="22"/>
      <c r="H129" s="25"/>
      <c r="I129" s="25"/>
      <c r="J129" s="25"/>
      <c r="K129" s="66"/>
      <c r="L129" s="22"/>
      <c r="M129" s="22"/>
      <c r="N129" s="22"/>
      <c r="O129" s="22"/>
    </row>
    <row r="130" spans="1:15" s="33" customFormat="1" ht="12.75">
      <c r="A130" s="22"/>
      <c r="B130" s="22"/>
      <c r="C130" s="22"/>
      <c r="D130" s="22"/>
      <c r="E130" s="25"/>
      <c r="F130" s="25"/>
      <c r="G130" s="22"/>
      <c r="H130" s="25"/>
      <c r="I130" s="25"/>
      <c r="J130" s="25"/>
      <c r="K130" s="66"/>
      <c r="L130" s="22"/>
      <c r="M130" s="22"/>
      <c r="N130" s="22"/>
      <c r="O130" s="22"/>
    </row>
    <row r="131" spans="1:15" s="33" customFormat="1" ht="12.75">
      <c r="A131" s="22"/>
      <c r="B131" s="22"/>
      <c r="C131" s="22"/>
      <c r="D131" s="22"/>
      <c r="E131" s="25"/>
      <c r="F131" s="25"/>
      <c r="G131" s="22"/>
      <c r="H131" s="25"/>
      <c r="I131" s="25"/>
      <c r="J131" s="25"/>
      <c r="K131" s="66"/>
      <c r="L131" s="22"/>
      <c r="M131" s="22"/>
      <c r="N131" s="22"/>
      <c r="O131" s="22"/>
    </row>
    <row r="132" spans="1:15" s="33" customFormat="1" ht="12.75">
      <c r="A132" s="22"/>
      <c r="B132" s="22"/>
      <c r="C132" s="22"/>
      <c r="D132" s="22"/>
      <c r="E132" s="25"/>
      <c r="F132" s="25"/>
      <c r="G132" s="22"/>
      <c r="H132" s="25"/>
      <c r="I132" s="25"/>
      <c r="J132" s="22"/>
      <c r="K132" s="66"/>
      <c r="L132" s="22"/>
      <c r="M132" s="22"/>
      <c r="N132" s="22"/>
      <c r="O132" s="22"/>
    </row>
    <row r="133" spans="1:15" s="33" customFormat="1" ht="12.75">
      <c r="A133" s="22"/>
      <c r="B133" s="22"/>
      <c r="C133" s="22"/>
      <c r="D133" s="22"/>
      <c r="E133" s="25"/>
      <c r="F133" s="25"/>
      <c r="G133" s="22"/>
      <c r="H133" s="25"/>
      <c r="I133" s="25"/>
      <c r="J133" s="22"/>
      <c r="K133" s="66"/>
      <c r="L133" s="22"/>
      <c r="M133" s="22"/>
      <c r="N133" s="22"/>
      <c r="O133" s="22"/>
    </row>
    <row r="134" spans="1:15" s="33" customFormat="1" ht="12.75">
      <c r="A134" s="22"/>
      <c r="B134" s="22"/>
      <c r="C134" s="22"/>
      <c r="D134" s="22"/>
      <c r="E134" s="25"/>
      <c r="F134" s="25"/>
      <c r="G134" s="22"/>
      <c r="H134" s="25"/>
      <c r="I134" s="25"/>
      <c r="J134" s="22"/>
      <c r="K134" s="66"/>
      <c r="L134" s="22"/>
      <c r="M134" s="22"/>
      <c r="N134" s="22"/>
      <c r="O134" s="22"/>
    </row>
    <row r="135" spans="1:15" s="33" customFormat="1" ht="12.75">
      <c r="A135" s="22"/>
      <c r="B135" s="22"/>
      <c r="C135" s="22"/>
      <c r="D135" s="22"/>
      <c r="E135" s="25"/>
      <c r="F135" s="25"/>
      <c r="G135" s="22"/>
      <c r="H135" s="25"/>
      <c r="I135" s="25"/>
      <c r="J135" s="22"/>
      <c r="K135" s="66"/>
      <c r="L135" s="22"/>
      <c r="M135" s="22"/>
      <c r="N135" s="22"/>
      <c r="O135" s="22"/>
    </row>
    <row r="136" spans="5:11" s="33" customFormat="1" ht="12.75">
      <c r="E136" s="32"/>
      <c r="F136" s="32"/>
      <c r="H136" s="32"/>
      <c r="I136" s="32"/>
      <c r="K136" s="67"/>
    </row>
    <row r="137" spans="5:11" s="33" customFormat="1" ht="12.75">
      <c r="E137" s="32"/>
      <c r="F137" s="32"/>
      <c r="H137" s="32"/>
      <c r="I137" s="32"/>
      <c r="K137" s="67"/>
    </row>
    <row r="138" spans="5:11" s="33" customFormat="1" ht="12.75">
      <c r="E138" s="32"/>
      <c r="F138" s="32"/>
      <c r="H138" s="32"/>
      <c r="I138" s="32"/>
      <c r="K138" s="67"/>
    </row>
    <row r="139" spans="5:11" s="33" customFormat="1" ht="12.75">
      <c r="E139" s="32"/>
      <c r="F139" s="32"/>
      <c r="H139" s="32"/>
      <c r="I139" s="32"/>
      <c r="K139" s="67"/>
    </row>
    <row r="140" spans="5:11" s="33" customFormat="1" ht="12.75">
      <c r="E140" s="32"/>
      <c r="F140" s="32"/>
      <c r="H140" s="32"/>
      <c r="I140" s="32"/>
      <c r="K140" s="67"/>
    </row>
    <row r="141" spans="5:11" s="33" customFormat="1" ht="12.75">
      <c r="E141" s="32"/>
      <c r="F141" s="32"/>
      <c r="H141" s="32"/>
      <c r="I141" s="32"/>
      <c r="K141" s="67"/>
    </row>
    <row r="142" spans="5:11" s="33" customFormat="1" ht="12.75">
      <c r="E142" s="32"/>
      <c r="F142" s="32"/>
      <c r="H142" s="32"/>
      <c r="I142" s="32"/>
      <c r="K142" s="67"/>
    </row>
    <row r="143" spans="5:11" s="33" customFormat="1" ht="12.75">
      <c r="E143" s="32"/>
      <c r="F143" s="32"/>
      <c r="H143" s="32"/>
      <c r="I143" s="32"/>
      <c r="K143" s="67"/>
    </row>
    <row r="144" spans="5:11" s="33" customFormat="1" ht="12.75">
      <c r="E144" s="32"/>
      <c r="F144" s="32"/>
      <c r="H144" s="32"/>
      <c r="I144" s="32"/>
      <c r="K144" s="67"/>
    </row>
    <row r="145" spans="5:11" s="33" customFormat="1" ht="12.75">
      <c r="E145" s="32"/>
      <c r="F145" s="32"/>
      <c r="H145" s="32"/>
      <c r="I145" s="32"/>
      <c r="K145" s="67"/>
    </row>
    <row r="146" spans="5:11" s="33" customFormat="1" ht="12.75">
      <c r="E146" s="32"/>
      <c r="F146" s="32"/>
      <c r="H146" s="32"/>
      <c r="I146" s="32"/>
      <c r="K146" s="67"/>
    </row>
    <row r="147" spans="5:11" s="33" customFormat="1" ht="12.75">
      <c r="E147" s="32"/>
      <c r="F147" s="32"/>
      <c r="H147" s="32"/>
      <c r="I147" s="32"/>
      <c r="K147" s="67"/>
    </row>
    <row r="148" spans="5:11" s="33" customFormat="1" ht="12.75">
      <c r="E148" s="32"/>
      <c r="F148" s="32"/>
      <c r="H148" s="32"/>
      <c r="I148" s="32"/>
      <c r="K148" s="67"/>
    </row>
    <row r="149" spans="5:11" s="33" customFormat="1" ht="12.75">
      <c r="E149" s="32"/>
      <c r="F149" s="32"/>
      <c r="H149" s="32"/>
      <c r="I149" s="32"/>
      <c r="K149" s="67"/>
    </row>
    <row r="150" spans="5:11" s="33" customFormat="1" ht="12.75">
      <c r="E150" s="32"/>
      <c r="F150" s="32"/>
      <c r="H150" s="32"/>
      <c r="I150" s="32"/>
      <c r="K150" s="67"/>
    </row>
    <row r="151" spans="5:11" s="33" customFormat="1" ht="12.75">
      <c r="E151" s="32"/>
      <c r="F151" s="32"/>
      <c r="H151" s="32"/>
      <c r="I151" s="32"/>
      <c r="K151" s="67"/>
    </row>
    <row r="152" spans="5:11" s="33" customFormat="1" ht="12.75">
      <c r="E152" s="32"/>
      <c r="F152" s="32"/>
      <c r="H152" s="32"/>
      <c r="I152" s="32"/>
      <c r="K152" s="67"/>
    </row>
    <row r="153" spans="5:11" s="33" customFormat="1" ht="12.75">
      <c r="E153" s="32"/>
      <c r="F153" s="32"/>
      <c r="H153" s="32"/>
      <c r="I153" s="32"/>
      <c r="K153" s="67"/>
    </row>
    <row r="154" spans="5:11" s="33" customFormat="1" ht="12.75">
      <c r="E154" s="32"/>
      <c r="F154" s="32"/>
      <c r="H154" s="32"/>
      <c r="I154" s="32"/>
      <c r="K154" s="67"/>
    </row>
    <row r="155" spans="5:11" s="33" customFormat="1" ht="12.75">
      <c r="E155" s="32"/>
      <c r="F155" s="32"/>
      <c r="H155" s="32"/>
      <c r="I155" s="32"/>
      <c r="K155" s="67"/>
    </row>
    <row r="156" spans="5:11" s="33" customFormat="1" ht="12.75">
      <c r="E156" s="32"/>
      <c r="F156" s="32"/>
      <c r="H156" s="32"/>
      <c r="I156" s="32"/>
      <c r="K156" s="67"/>
    </row>
    <row r="157" spans="5:11" s="33" customFormat="1" ht="12.75">
      <c r="E157" s="32"/>
      <c r="F157" s="32"/>
      <c r="H157" s="32"/>
      <c r="I157" s="32"/>
      <c r="K157" s="67"/>
    </row>
    <row r="158" spans="5:11" s="33" customFormat="1" ht="12.75">
      <c r="E158" s="32"/>
      <c r="F158" s="32"/>
      <c r="H158" s="32"/>
      <c r="I158" s="32"/>
      <c r="K158" s="67"/>
    </row>
    <row r="159" spans="5:11" s="33" customFormat="1" ht="12.75">
      <c r="E159" s="32"/>
      <c r="F159" s="32"/>
      <c r="H159" s="32"/>
      <c r="I159" s="32"/>
      <c r="K159" s="67"/>
    </row>
    <row r="160" spans="5:11" s="33" customFormat="1" ht="12.75">
      <c r="E160" s="32"/>
      <c r="F160" s="32"/>
      <c r="H160" s="32"/>
      <c r="I160" s="32"/>
      <c r="K160" s="67"/>
    </row>
    <row r="161" spans="5:11" s="33" customFormat="1" ht="12.75">
      <c r="E161" s="32"/>
      <c r="F161" s="32"/>
      <c r="H161" s="32"/>
      <c r="I161" s="32"/>
      <c r="K161" s="67"/>
    </row>
    <row r="162" spans="5:11" s="33" customFormat="1" ht="12.75">
      <c r="E162" s="32"/>
      <c r="F162" s="32"/>
      <c r="H162" s="32"/>
      <c r="I162" s="32"/>
      <c r="K162" s="67"/>
    </row>
    <row r="163" spans="5:11" s="33" customFormat="1" ht="12.75">
      <c r="E163" s="32"/>
      <c r="F163" s="32"/>
      <c r="H163" s="32"/>
      <c r="I163" s="32"/>
      <c r="K163" s="67"/>
    </row>
    <row r="164" spans="5:11" s="33" customFormat="1" ht="12.75">
      <c r="E164" s="32"/>
      <c r="F164" s="32"/>
      <c r="H164" s="32"/>
      <c r="I164" s="32"/>
      <c r="K164" s="67"/>
    </row>
    <row r="165" spans="5:11" s="33" customFormat="1" ht="12.75">
      <c r="E165" s="32"/>
      <c r="F165" s="32"/>
      <c r="H165" s="32"/>
      <c r="I165" s="32"/>
      <c r="K165" s="67"/>
    </row>
    <row r="166" spans="5:11" s="33" customFormat="1" ht="12.75">
      <c r="E166" s="32"/>
      <c r="F166" s="32"/>
      <c r="H166" s="32"/>
      <c r="I166" s="32"/>
      <c r="K166" s="67"/>
    </row>
    <row r="167" spans="5:11" s="33" customFormat="1" ht="12.75">
      <c r="E167" s="32"/>
      <c r="F167" s="32"/>
      <c r="H167" s="32"/>
      <c r="I167" s="32"/>
      <c r="K167" s="67"/>
    </row>
    <row r="168" spans="5:11" s="33" customFormat="1" ht="12.75">
      <c r="E168" s="32"/>
      <c r="F168" s="32"/>
      <c r="H168" s="32"/>
      <c r="I168" s="32"/>
      <c r="K168" s="67"/>
    </row>
    <row r="169" spans="5:11" s="33" customFormat="1" ht="12.75">
      <c r="E169" s="32"/>
      <c r="F169" s="32"/>
      <c r="H169" s="32"/>
      <c r="I169" s="32"/>
      <c r="K169" s="67"/>
    </row>
    <row r="170" spans="5:11" s="33" customFormat="1" ht="12.75">
      <c r="E170" s="32"/>
      <c r="F170" s="32"/>
      <c r="H170" s="32"/>
      <c r="I170" s="32"/>
      <c r="K170" s="67"/>
    </row>
    <row r="171" spans="5:11" s="33" customFormat="1" ht="12.75">
      <c r="E171" s="32"/>
      <c r="F171" s="32"/>
      <c r="H171" s="32"/>
      <c r="I171" s="32"/>
      <c r="K171" s="67"/>
    </row>
    <row r="172" spans="5:11" s="33" customFormat="1" ht="12.75">
      <c r="E172" s="32"/>
      <c r="F172" s="32"/>
      <c r="H172" s="32"/>
      <c r="I172" s="32"/>
      <c r="K172" s="67"/>
    </row>
    <row r="173" spans="5:11" s="33" customFormat="1" ht="12.75">
      <c r="E173" s="32"/>
      <c r="F173" s="32"/>
      <c r="H173" s="32"/>
      <c r="I173" s="32"/>
      <c r="K173" s="67"/>
    </row>
    <row r="174" spans="5:11" s="33" customFormat="1" ht="12.75">
      <c r="E174" s="32"/>
      <c r="F174" s="32"/>
      <c r="H174" s="32"/>
      <c r="I174" s="32"/>
      <c r="K174" s="67"/>
    </row>
    <row r="175" spans="5:11" s="33" customFormat="1" ht="12.75">
      <c r="E175" s="32"/>
      <c r="F175" s="32"/>
      <c r="H175" s="32"/>
      <c r="I175" s="32"/>
      <c r="K175" s="67"/>
    </row>
    <row r="176" spans="5:11" s="33" customFormat="1" ht="12.75">
      <c r="E176" s="32"/>
      <c r="F176" s="32"/>
      <c r="H176" s="32"/>
      <c r="I176" s="32"/>
      <c r="K176" s="67"/>
    </row>
    <row r="177" spans="5:11" s="33" customFormat="1" ht="12.75">
      <c r="E177" s="32"/>
      <c r="F177" s="32"/>
      <c r="H177" s="32"/>
      <c r="I177" s="32"/>
      <c r="K177" s="67"/>
    </row>
    <row r="178" spans="5:11" s="33" customFormat="1" ht="12.75">
      <c r="E178" s="32"/>
      <c r="F178" s="32"/>
      <c r="H178" s="32"/>
      <c r="I178" s="32"/>
      <c r="K178" s="67"/>
    </row>
    <row r="179" spans="5:11" s="33" customFormat="1" ht="12.75">
      <c r="E179" s="32"/>
      <c r="F179" s="32"/>
      <c r="H179" s="32"/>
      <c r="I179" s="32"/>
      <c r="K179" s="67"/>
    </row>
    <row r="180" spans="5:11" s="33" customFormat="1" ht="12.75">
      <c r="E180" s="32"/>
      <c r="F180" s="32"/>
      <c r="H180" s="32"/>
      <c r="I180" s="32"/>
      <c r="K180" s="67"/>
    </row>
    <row r="181" spans="5:11" s="33" customFormat="1" ht="12.75">
      <c r="E181" s="32"/>
      <c r="F181" s="32"/>
      <c r="H181" s="32"/>
      <c r="I181" s="32"/>
      <c r="K181" s="67"/>
    </row>
  </sheetData>
  <sheetProtection/>
  <mergeCells count="30">
    <mergeCell ref="A119:B119"/>
    <mergeCell ref="C3:I4"/>
    <mergeCell ref="A3:B4"/>
    <mergeCell ref="B111:I111"/>
    <mergeCell ref="C7:C8"/>
    <mergeCell ref="A9:IV9"/>
    <mergeCell ref="E6:F7"/>
    <mergeCell ref="G6:G8"/>
    <mergeCell ref="H6:I7"/>
    <mergeCell ref="A10:I10"/>
    <mergeCell ref="N3:O8"/>
    <mergeCell ref="J3:J8"/>
    <mergeCell ref="K3:K8"/>
    <mergeCell ref="L3:L8"/>
    <mergeCell ref="M3:M8"/>
    <mergeCell ref="C123:G123"/>
    <mergeCell ref="B49:I49"/>
    <mergeCell ref="B62:I62"/>
    <mergeCell ref="B75:I75"/>
    <mergeCell ref="B76:J76"/>
    <mergeCell ref="D90:G90"/>
    <mergeCell ref="A48:B48"/>
    <mergeCell ref="A116:B116"/>
    <mergeCell ref="A109:B109"/>
    <mergeCell ref="A88:B88"/>
    <mergeCell ref="A73:B73"/>
    <mergeCell ref="B91:J91"/>
    <mergeCell ref="B112:M112"/>
    <mergeCell ref="A63:J63"/>
    <mergeCell ref="A60:B60"/>
  </mergeCells>
  <printOptions/>
  <pageMargins left="0.36" right="0.33" top="0.51" bottom="0.54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nokes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disp</dc:creator>
  <cp:keywords/>
  <dc:description/>
  <cp:lastModifiedBy>sakash</cp:lastModifiedBy>
  <cp:lastPrinted>2010-10-25T13:16:50Z</cp:lastPrinted>
  <dcterms:created xsi:type="dcterms:W3CDTF">2010-10-25T05:46:14Z</dcterms:created>
  <dcterms:modified xsi:type="dcterms:W3CDTF">2014-06-11T10:26:53Z</dcterms:modified>
  <cp:category/>
  <cp:version/>
  <cp:contentType/>
  <cp:contentStatus/>
</cp:coreProperties>
</file>